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ARMELA\Desktop\"/>
    </mc:Choice>
  </mc:AlternateContent>
  <xr:revisionPtr revIDLastSave="0" documentId="13_ncr:1_{712A08FD-9646-4CE7-A811-555FF9F14920}" xr6:coauthVersionLast="47" xr6:coauthVersionMax="47" xr10:uidLastSave="{00000000-0000-0000-0000-000000000000}"/>
  <bookViews>
    <workbookView xWindow="-108" yWindow="-108" windowWidth="23256" windowHeight="12456" tabRatio="887" xr2:uid="{B44B3249-ADCF-CB44-8C1E-181EBA6D7EDD}"/>
  </bookViews>
  <sheets>
    <sheet name="Start Up Costs " sheetId="10" r:id="rId1"/>
    <sheet name="Income Statement Year 1 " sheetId="1" r:id="rId2"/>
    <sheet name="Income Statement Year 2" sheetId="12" r:id="rId3"/>
    <sheet name="Income Statement Year 3" sheetId="13" r:id="rId4"/>
    <sheet name="Cash Flow Year 1-3 " sheetId="11" r:id="rId5"/>
    <sheet name="Balance Sheet Year 1-3 "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6" i="11" l="1"/>
  <c r="AF16" i="11"/>
  <c r="AG16" i="11"/>
  <c r="AH16" i="11"/>
  <c r="AI16" i="11"/>
  <c r="AJ16" i="11"/>
  <c r="AK16" i="11"/>
  <c r="AP16" i="11" s="1"/>
  <c r="AL16" i="11"/>
  <c r="AM16" i="11"/>
  <c r="AN16" i="11"/>
  <c r="AO16" i="11"/>
  <c r="AD16" i="11"/>
  <c r="R16" i="11"/>
  <c r="S16" i="11"/>
  <c r="T16" i="11"/>
  <c r="U16" i="11"/>
  <c r="V16" i="11"/>
  <c r="W16" i="11"/>
  <c r="X16" i="11"/>
  <c r="Y16" i="11"/>
  <c r="Z16" i="11"/>
  <c r="AA16" i="11"/>
  <c r="AB16" i="11"/>
  <c r="Q16" i="11"/>
  <c r="H16" i="11"/>
  <c r="I16" i="11"/>
  <c r="J16" i="11"/>
  <c r="K16" i="11"/>
  <c r="L16" i="11"/>
  <c r="M16" i="11"/>
  <c r="N16" i="11"/>
  <c r="O16" i="11"/>
  <c r="G16" i="11"/>
  <c r="G15" i="11"/>
  <c r="O20" i="12"/>
  <c r="O19" i="1"/>
  <c r="D12" i="7"/>
  <c r="C12" i="7"/>
  <c r="U16" i="12"/>
  <c r="C11" i="12" s="1"/>
  <c r="U12" i="12"/>
  <c r="C10" i="12" s="1"/>
  <c r="U8" i="12"/>
  <c r="F9" i="12" s="1"/>
  <c r="U7" i="1"/>
  <c r="K8" i="1" s="1"/>
  <c r="P11" i="11"/>
  <c r="J11" i="12" l="1"/>
  <c r="H9" i="12"/>
  <c r="AC16" i="11"/>
  <c r="G9" i="12"/>
  <c r="E10" i="12"/>
  <c r="F10" i="12"/>
  <c r="H10" i="12"/>
  <c r="H11" i="12"/>
  <c r="K11" i="12"/>
  <c r="P16" i="11"/>
  <c r="L8" i="1"/>
  <c r="M8" i="1"/>
  <c r="N11" i="12"/>
  <c r="M10" i="12"/>
  <c r="D9" i="12"/>
  <c r="N9" i="12"/>
  <c r="N10" i="12"/>
  <c r="I9" i="12"/>
  <c r="J9" i="12"/>
  <c r="J10" i="12"/>
  <c r="M11" i="12"/>
  <c r="L9" i="12"/>
  <c r="K10" i="12"/>
  <c r="C9" i="12"/>
  <c r="M9" i="12"/>
  <c r="F11" i="12"/>
  <c r="N8" i="1"/>
  <c r="G8" i="1"/>
  <c r="I8" i="1"/>
  <c r="F8" i="1"/>
  <c r="H8" i="1"/>
  <c r="J8" i="1"/>
  <c r="U6" i="13" l="1"/>
  <c r="D11" i="12"/>
  <c r="D10" i="12"/>
  <c r="I11" i="12"/>
  <c r="I10" i="12"/>
  <c r="E11" i="12"/>
  <c r="E9" i="12"/>
  <c r="U14" i="13"/>
  <c r="C9" i="13" s="1"/>
  <c r="U10" i="13"/>
  <c r="U15" i="1"/>
  <c r="U11" i="1"/>
  <c r="C20" i="10"/>
  <c r="C11" i="1"/>
  <c r="D11" i="1"/>
  <c r="E11" i="1"/>
  <c r="O14" i="1"/>
  <c r="F15" i="1"/>
  <c r="G15" i="1"/>
  <c r="H15" i="1"/>
  <c r="I15" i="1"/>
  <c r="J15" i="1"/>
  <c r="K15" i="1"/>
  <c r="L15" i="1"/>
  <c r="M15" i="1"/>
  <c r="N15" i="1"/>
  <c r="O16" i="1"/>
  <c r="O17" i="1"/>
  <c r="O18" i="1"/>
  <c r="O21" i="1"/>
  <c r="C22" i="1"/>
  <c r="D22" i="1"/>
  <c r="E22" i="1"/>
  <c r="I9" i="1" l="1"/>
  <c r="H9" i="1"/>
  <c r="G9" i="1"/>
  <c r="F9" i="1"/>
  <c r="L9" i="1"/>
  <c r="K9" i="1"/>
  <c r="K8" i="13"/>
  <c r="G8" i="13"/>
  <c r="I8" i="13"/>
  <c r="H8" i="13"/>
  <c r="C8" i="13"/>
  <c r="M8" i="13"/>
  <c r="N8" i="13"/>
  <c r="J8" i="13"/>
  <c r="F8" i="13"/>
  <c r="E8" i="13"/>
  <c r="L8" i="13"/>
  <c r="D8" i="13"/>
  <c r="F7" i="13"/>
  <c r="I7" i="13"/>
  <c r="K7" i="13"/>
  <c r="G7" i="13"/>
  <c r="J7" i="13"/>
  <c r="M7" i="13"/>
  <c r="H7" i="13"/>
  <c r="D7" i="13"/>
  <c r="C7" i="13"/>
  <c r="N7" i="13"/>
  <c r="E7" i="13"/>
  <c r="L7" i="13"/>
  <c r="D23" i="1"/>
  <c r="D24" i="1" s="1"/>
  <c r="D25" i="1" s="1"/>
  <c r="K10" i="1"/>
  <c r="I10" i="1"/>
  <c r="N10" i="1"/>
  <c r="M10" i="1"/>
  <c r="G10" i="1"/>
  <c r="F10" i="1"/>
  <c r="H10" i="1"/>
  <c r="O8" i="1"/>
  <c r="O15" i="1"/>
  <c r="K22" i="1"/>
  <c r="K24" i="1" s="1"/>
  <c r="C23" i="1"/>
  <c r="C24" i="1" s="1"/>
  <c r="C25" i="1" s="1"/>
  <c r="L10" i="1"/>
  <c r="E23" i="1"/>
  <c r="E24" i="1" s="1"/>
  <c r="E25" i="1" s="1"/>
  <c r="J10" i="1"/>
  <c r="L22" i="1"/>
  <c r="L24" i="1" s="1"/>
  <c r="J22" i="1"/>
  <c r="J24" i="1" s="1"/>
  <c r="I22" i="1"/>
  <c r="I24" i="1" s="1"/>
  <c r="H22" i="1"/>
  <c r="H24" i="1" s="1"/>
  <c r="J9" i="1"/>
  <c r="M22" i="1"/>
  <c r="M24" i="1" s="1"/>
  <c r="N22" i="1"/>
  <c r="N24" i="1" s="1"/>
  <c r="M9" i="1"/>
  <c r="G22" i="1"/>
  <c r="G24" i="1" s="1"/>
  <c r="N9" i="1"/>
  <c r="I11" i="1" l="1"/>
  <c r="I23" i="1" s="1"/>
  <c r="I25" i="1" s="1"/>
  <c r="K11" i="1"/>
  <c r="K23" i="1" s="1"/>
  <c r="K25" i="1" s="1"/>
  <c r="J11" i="1"/>
  <c r="J23" i="1" s="1"/>
  <c r="L11" i="1"/>
  <c r="L23" i="1" s="1"/>
  <c r="H11" i="1"/>
  <c r="H23" i="1" s="1"/>
  <c r="H25" i="1" s="1"/>
  <c r="F11" i="1"/>
  <c r="N11" i="1"/>
  <c r="N23" i="1" s="1"/>
  <c r="O9" i="1"/>
  <c r="O10" i="1"/>
  <c r="G11" i="1"/>
  <c r="G23" i="1" s="1"/>
  <c r="O20" i="1"/>
  <c r="O22" i="1" s="1"/>
  <c r="F22" i="1"/>
  <c r="F24" i="1" s="1"/>
  <c r="M11" i="1"/>
  <c r="M23" i="1" s="1"/>
  <c r="F23" i="1" l="1"/>
  <c r="F25" i="1" s="1"/>
  <c r="O11" i="1"/>
  <c r="O23" i="1" s="1"/>
  <c r="G25" i="1"/>
  <c r="L25" i="1"/>
  <c r="J25" i="1"/>
  <c r="N25" i="1"/>
  <c r="M25" i="1"/>
  <c r="O24" i="1" l="1"/>
  <c r="O25" i="1" s="1"/>
  <c r="AB13" i="11" l="1"/>
  <c r="AA13" i="11"/>
  <c r="Z13" i="11"/>
  <c r="Y13" i="11"/>
  <c r="X13" i="11"/>
  <c r="W13" i="11"/>
  <c r="V13" i="11"/>
  <c r="U13" i="11"/>
  <c r="T13" i="11"/>
  <c r="S13" i="11"/>
  <c r="R13" i="11"/>
  <c r="N12" i="11"/>
  <c r="B17" i="11"/>
  <c r="D21" i="7"/>
  <c r="C21" i="7"/>
  <c r="B21" i="7"/>
  <c r="AP28" i="11"/>
  <c r="AP23" i="11"/>
  <c r="AC28" i="11"/>
  <c r="AC23" i="11"/>
  <c r="AO23" i="11"/>
  <c r="AN23" i="11"/>
  <c r="AM23" i="11"/>
  <c r="AL23" i="11"/>
  <c r="AK23" i="11"/>
  <c r="AJ23" i="11"/>
  <c r="AI23" i="11"/>
  <c r="AH23" i="11"/>
  <c r="AG23" i="11"/>
  <c r="AF23" i="11"/>
  <c r="AE23" i="11"/>
  <c r="AD23" i="11"/>
  <c r="P28" i="11"/>
  <c r="P23" i="11"/>
  <c r="L19" i="13"/>
  <c r="AM17" i="11" s="1"/>
  <c r="M19" i="13"/>
  <c r="AN17" i="11" s="1"/>
  <c r="N19" i="13"/>
  <c r="AO17" i="11" s="1"/>
  <c r="C19" i="13"/>
  <c r="AD17" i="11" s="1"/>
  <c r="M21" i="12"/>
  <c r="AA17" i="11" s="1"/>
  <c r="J21" i="12"/>
  <c r="X17" i="11" s="1"/>
  <c r="I21" i="12"/>
  <c r="W17" i="11" s="1"/>
  <c r="H21" i="12"/>
  <c r="V17" i="11" s="1"/>
  <c r="O17" i="11"/>
  <c r="D19" i="13"/>
  <c r="G22" i="11"/>
  <c r="B22" i="11"/>
  <c r="AO28" i="11"/>
  <c r="AN28" i="11"/>
  <c r="AM28" i="11"/>
  <c r="AL28" i="11"/>
  <c r="AK28" i="11"/>
  <c r="AJ28" i="11"/>
  <c r="AI28" i="11"/>
  <c r="AH28" i="11"/>
  <c r="AG28" i="11"/>
  <c r="AF28" i="11"/>
  <c r="AE28" i="11"/>
  <c r="AD28" i="11"/>
  <c r="AE19" i="11"/>
  <c r="AF19" i="11"/>
  <c r="AG19" i="11"/>
  <c r="AH19" i="11"/>
  <c r="AI19" i="11"/>
  <c r="AJ19" i="11"/>
  <c r="AK19" i="11"/>
  <c r="AL19" i="11"/>
  <c r="AM19" i="11"/>
  <c r="AN19" i="11"/>
  <c r="AO19" i="11"/>
  <c r="AD19" i="11"/>
  <c r="R19" i="11"/>
  <c r="S19" i="11"/>
  <c r="T19" i="11"/>
  <c r="U19" i="11"/>
  <c r="V19" i="11"/>
  <c r="W19" i="11"/>
  <c r="X19" i="11"/>
  <c r="Y19" i="11"/>
  <c r="Z19" i="11"/>
  <c r="AA19" i="11"/>
  <c r="AB19" i="11"/>
  <c r="Q19" i="11"/>
  <c r="H19" i="11"/>
  <c r="I19" i="11"/>
  <c r="J19" i="11"/>
  <c r="K19" i="11"/>
  <c r="L19" i="11"/>
  <c r="M19" i="11"/>
  <c r="N19" i="11"/>
  <c r="O19" i="11"/>
  <c r="G19" i="11"/>
  <c r="AE15" i="11"/>
  <c r="AF15" i="11"/>
  <c r="AG15" i="11"/>
  <c r="AH15" i="11"/>
  <c r="AI15" i="11"/>
  <c r="AJ15" i="11"/>
  <c r="AK15" i="11"/>
  <c r="AL15" i="11"/>
  <c r="AM15" i="11"/>
  <c r="AN15" i="11"/>
  <c r="AO15" i="11"/>
  <c r="AD15" i="11"/>
  <c r="R15" i="11"/>
  <c r="S15" i="11"/>
  <c r="T15" i="11"/>
  <c r="U15" i="11"/>
  <c r="V15" i="11"/>
  <c r="W15" i="11"/>
  <c r="X15" i="11"/>
  <c r="Y15" i="11"/>
  <c r="Z15" i="11"/>
  <c r="AA15" i="11"/>
  <c r="AB15" i="11"/>
  <c r="H15" i="11"/>
  <c r="I15" i="11"/>
  <c r="J15" i="11"/>
  <c r="K15" i="11"/>
  <c r="L15" i="11"/>
  <c r="M15" i="11"/>
  <c r="N15" i="11"/>
  <c r="O15" i="11"/>
  <c r="AE14" i="11"/>
  <c r="AF14" i="11"/>
  <c r="AG14" i="11"/>
  <c r="AH14" i="11"/>
  <c r="AI14" i="11"/>
  <c r="AJ14" i="11"/>
  <c r="AK14" i="11"/>
  <c r="AL14" i="11"/>
  <c r="AM14" i="11"/>
  <c r="AN14" i="11"/>
  <c r="AO14" i="11"/>
  <c r="R14" i="11"/>
  <c r="S14" i="11"/>
  <c r="T14" i="11"/>
  <c r="U14" i="11"/>
  <c r="V14" i="11"/>
  <c r="W14" i="11"/>
  <c r="X14" i="11"/>
  <c r="Y14" i="11"/>
  <c r="Z14" i="11"/>
  <c r="AA14" i="11"/>
  <c r="AB14" i="11"/>
  <c r="Q14" i="11"/>
  <c r="H14" i="11"/>
  <c r="I14" i="11"/>
  <c r="J14" i="11"/>
  <c r="K14" i="11"/>
  <c r="L14" i="11"/>
  <c r="M14" i="11"/>
  <c r="N14" i="11"/>
  <c r="O14" i="11"/>
  <c r="G14" i="11"/>
  <c r="AE13" i="11"/>
  <c r="AF13" i="11"/>
  <c r="AG13" i="11"/>
  <c r="AH13" i="11"/>
  <c r="AI13" i="11"/>
  <c r="AJ13" i="11"/>
  <c r="AK13" i="11"/>
  <c r="AL13" i="11"/>
  <c r="AM13" i="11"/>
  <c r="AN13" i="11"/>
  <c r="AO13" i="11"/>
  <c r="AD13" i="11"/>
  <c r="Q13" i="11"/>
  <c r="H13" i="11"/>
  <c r="I13" i="11"/>
  <c r="J13" i="11"/>
  <c r="K13" i="11"/>
  <c r="L13" i="11"/>
  <c r="M13" i="11"/>
  <c r="N13" i="11"/>
  <c r="O13" i="11"/>
  <c r="G13" i="11"/>
  <c r="E14" i="13"/>
  <c r="AF12" i="11" s="1"/>
  <c r="D14" i="13"/>
  <c r="AE12" i="11" s="1"/>
  <c r="C14" i="13"/>
  <c r="AD12" i="11" s="1"/>
  <c r="E16" i="12"/>
  <c r="S12" i="11" s="1"/>
  <c r="D16" i="12"/>
  <c r="R12" i="11" s="1"/>
  <c r="C16" i="12"/>
  <c r="Q12" i="11" s="1"/>
  <c r="Y7" i="11"/>
  <c r="AH6" i="11"/>
  <c r="AI6" i="11"/>
  <c r="AJ6" i="11"/>
  <c r="AK6" i="11"/>
  <c r="AD6" i="11"/>
  <c r="U6" i="11"/>
  <c r="V6" i="11"/>
  <c r="W6" i="11"/>
  <c r="X6" i="11"/>
  <c r="Q6" i="11"/>
  <c r="B19" i="11"/>
  <c r="O20" i="13"/>
  <c r="O17" i="13"/>
  <c r="O22" i="12"/>
  <c r="B15" i="11"/>
  <c r="B14" i="11"/>
  <c r="B13" i="11"/>
  <c r="B12" i="11"/>
  <c r="B11" i="11"/>
  <c r="D9" i="11"/>
  <c r="B8" i="11"/>
  <c r="B7" i="11"/>
  <c r="B6" i="11"/>
  <c r="N13" i="13"/>
  <c r="AO11" i="11" s="1"/>
  <c r="AD14" i="11"/>
  <c r="O15" i="13"/>
  <c r="N9" i="13"/>
  <c r="AO8" i="11" s="1"/>
  <c r="N14" i="13"/>
  <c r="AO12" i="11" s="1"/>
  <c r="M14" i="13"/>
  <c r="AN12" i="11" s="1"/>
  <c r="L14" i="13"/>
  <c r="AM12" i="11" s="1"/>
  <c r="K14" i="13"/>
  <c r="AL12" i="11" s="1"/>
  <c r="J14" i="13"/>
  <c r="AK12" i="11" s="1"/>
  <c r="I14" i="13"/>
  <c r="AJ12" i="11" s="1"/>
  <c r="H14" i="13"/>
  <c r="AI12" i="11" s="1"/>
  <c r="G14" i="13"/>
  <c r="AH12" i="11" s="1"/>
  <c r="F14" i="13"/>
  <c r="AG12" i="11" s="1"/>
  <c r="AD7" i="11"/>
  <c r="AN6" i="11"/>
  <c r="Q15" i="11"/>
  <c r="T6" i="11"/>
  <c r="O18" i="12"/>
  <c r="O17" i="12"/>
  <c r="Y8" i="11"/>
  <c r="N16" i="12"/>
  <c r="AB12" i="11" s="1"/>
  <c r="M16" i="12"/>
  <c r="AA12" i="11" s="1"/>
  <c r="L16" i="12"/>
  <c r="Z12" i="11" s="1"/>
  <c r="K16" i="12"/>
  <c r="Y12" i="11" s="1"/>
  <c r="J16" i="12"/>
  <c r="X12" i="11" s="1"/>
  <c r="I16" i="12"/>
  <c r="W12" i="11" s="1"/>
  <c r="H16" i="12"/>
  <c r="V12" i="11" s="1"/>
  <c r="G16" i="12"/>
  <c r="U12" i="11" s="1"/>
  <c r="F16" i="12"/>
  <c r="T12" i="11" s="1"/>
  <c r="K9" i="12"/>
  <c r="Y6" i="11" s="1"/>
  <c r="H8" i="11"/>
  <c r="L6" i="11"/>
  <c r="G12" i="11"/>
  <c r="H12" i="11"/>
  <c r="I12" i="11"/>
  <c r="J12" i="11"/>
  <c r="K12" i="11"/>
  <c r="L12" i="11"/>
  <c r="M12" i="11"/>
  <c r="O12" i="11"/>
  <c r="AB28" i="11"/>
  <c r="AA28" i="11"/>
  <c r="Z28" i="11"/>
  <c r="Y28" i="11"/>
  <c r="X28" i="11"/>
  <c r="W28" i="11"/>
  <c r="V28" i="11"/>
  <c r="U28" i="11"/>
  <c r="T28" i="11"/>
  <c r="S28" i="11"/>
  <c r="R28" i="11"/>
  <c r="Q28" i="11"/>
  <c r="O28" i="11"/>
  <c r="N28" i="11"/>
  <c r="M28" i="11"/>
  <c r="L28" i="11"/>
  <c r="K28" i="11"/>
  <c r="J28" i="11"/>
  <c r="I28" i="11"/>
  <c r="H28" i="11"/>
  <c r="G28" i="11"/>
  <c r="F28" i="11"/>
  <c r="E28" i="11"/>
  <c r="D28" i="11"/>
  <c r="AB23" i="11"/>
  <c r="AA23" i="11"/>
  <c r="Z23" i="11"/>
  <c r="Y23" i="11"/>
  <c r="X23" i="11"/>
  <c r="W23" i="11"/>
  <c r="V23" i="11"/>
  <c r="U23" i="11"/>
  <c r="T23" i="11"/>
  <c r="S23" i="11"/>
  <c r="R23" i="11"/>
  <c r="Q23" i="11"/>
  <c r="O23" i="11"/>
  <c r="N23" i="11"/>
  <c r="M23" i="11"/>
  <c r="L23" i="11"/>
  <c r="K23" i="11"/>
  <c r="J23" i="11"/>
  <c r="I23" i="11"/>
  <c r="H23" i="11"/>
  <c r="F23" i="11"/>
  <c r="E23" i="11"/>
  <c r="D23" i="11"/>
  <c r="F20" i="11"/>
  <c r="E20" i="11"/>
  <c r="D20" i="11"/>
  <c r="F9" i="11"/>
  <c r="E9" i="11"/>
  <c r="AO6" i="11" l="1"/>
  <c r="C10" i="13"/>
  <c r="O16" i="13"/>
  <c r="AA8" i="11"/>
  <c r="AB8" i="11"/>
  <c r="I13" i="13"/>
  <c r="AJ11" i="11" s="1"/>
  <c r="M13" i="13"/>
  <c r="AN11" i="11" s="1"/>
  <c r="H13" i="13"/>
  <c r="AI11" i="11" s="1"/>
  <c r="J13" i="13"/>
  <c r="AK11" i="11" s="1"/>
  <c r="Q11" i="11"/>
  <c r="K7" i="11"/>
  <c r="M8" i="11"/>
  <c r="L8" i="11"/>
  <c r="K8" i="11"/>
  <c r="J8" i="11"/>
  <c r="D21" i="12"/>
  <c r="R17" i="11" s="1"/>
  <c r="K19" i="13"/>
  <c r="E21" i="12"/>
  <c r="S17" i="11" s="1"/>
  <c r="J19" i="13"/>
  <c r="F21" i="12"/>
  <c r="T17" i="11" s="1"/>
  <c r="I19" i="13"/>
  <c r="AJ17" i="11" s="1"/>
  <c r="G21" i="12"/>
  <c r="U17" i="11" s="1"/>
  <c r="F19" i="13"/>
  <c r="AE17" i="11"/>
  <c r="N21" i="13"/>
  <c r="H17" i="11"/>
  <c r="K21" i="12"/>
  <c r="Y17" i="11" s="1"/>
  <c r="H19" i="13"/>
  <c r="I17" i="11"/>
  <c r="B14" i="7"/>
  <c r="L21" i="12"/>
  <c r="Z17" i="11" s="1"/>
  <c r="G19" i="13"/>
  <c r="J17" i="11"/>
  <c r="G17" i="11"/>
  <c r="O7" i="11"/>
  <c r="K17" i="11"/>
  <c r="N7" i="11"/>
  <c r="N21" i="12"/>
  <c r="AB17" i="11" s="1"/>
  <c r="E19" i="13"/>
  <c r="L17" i="11"/>
  <c r="M7" i="11"/>
  <c r="C21" i="12"/>
  <c r="AP15" i="11"/>
  <c r="AC15" i="11"/>
  <c r="AC14" i="11"/>
  <c r="AP14" i="11"/>
  <c r="AC13" i="11"/>
  <c r="AP13" i="11"/>
  <c r="AC19" i="11"/>
  <c r="AP19" i="11"/>
  <c r="G23" i="11"/>
  <c r="P13" i="11"/>
  <c r="P14" i="11"/>
  <c r="P15" i="11"/>
  <c r="P19" i="11"/>
  <c r="P12" i="11"/>
  <c r="D9" i="13"/>
  <c r="AE8" i="11" s="1"/>
  <c r="E9" i="13"/>
  <c r="AF8" i="11" s="1"/>
  <c r="G7" i="11"/>
  <c r="L7" i="11"/>
  <c r="H9" i="11"/>
  <c r="O6" i="11"/>
  <c r="O8" i="11"/>
  <c r="N6" i="11"/>
  <c r="N8" i="11"/>
  <c r="AA6" i="11"/>
  <c r="O19" i="12"/>
  <c r="AB7" i="11"/>
  <c r="F13" i="13"/>
  <c r="AG11" i="11" s="1"/>
  <c r="Z6" i="11"/>
  <c r="D15" i="12"/>
  <c r="E15" i="12" s="1"/>
  <c r="S11" i="11" s="1"/>
  <c r="S7" i="11"/>
  <c r="C13" i="13"/>
  <c r="AD11" i="11" s="1"/>
  <c r="L10" i="12"/>
  <c r="Z7" i="11" s="1"/>
  <c r="D13" i="13"/>
  <c r="AE11" i="11" s="1"/>
  <c r="AA7" i="11"/>
  <c r="E13" i="13"/>
  <c r="AF11" i="11" s="1"/>
  <c r="L11" i="12"/>
  <c r="Z8" i="11" s="1"/>
  <c r="G13" i="13"/>
  <c r="AH11" i="11" s="1"/>
  <c r="D30" i="11"/>
  <c r="E30" i="11"/>
  <c r="F30" i="11"/>
  <c r="Y9" i="11"/>
  <c r="O14" i="13"/>
  <c r="AG6" i="11"/>
  <c r="AL6" i="11"/>
  <c r="AM6" i="11"/>
  <c r="F9" i="13"/>
  <c r="AG8" i="11" s="1"/>
  <c r="AF6" i="11"/>
  <c r="R7" i="11"/>
  <c r="R8" i="11"/>
  <c r="S8" i="11"/>
  <c r="T7" i="11"/>
  <c r="G10" i="12"/>
  <c r="U7" i="11" s="1"/>
  <c r="G11" i="12"/>
  <c r="U8" i="11" s="1"/>
  <c r="K13" i="13"/>
  <c r="AL11" i="11" s="1"/>
  <c r="T8" i="11"/>
  <c r="S6" i="11"/>
  <c r="W7" i="11"/>
  <c r="W8" i="11"/>
  <c r="L13" i="13"/>
  <c r="AM11" i="11" s="1"/>
  <c r="X8" i="11"/>
  <c r="I8" i="11"/>
  <c r="J7" i="11"/>
  <c r="AG7" i="11"/>
  <c r="AI7" i="11"/>
  <c r="AK7" i="11"/>
  <c r="AL7" i="11"/>
  <c r="I9" i="13"/>
  <c r="AJ8" i="11" s="1"/>
  <c r="J9" i="13"/>
  <c r="AK8" i="11" s="1"/>
  <c r="K9" i="13"/>
  <c r="AL8" i="11" s="1"/>
  <c r="L9" i="13"/>
  <c r="AM8" i="11" s="1"/>
  <c r="AH7" i="11"/>
  <c r="H9" i="13"/>
  <c r="AI8" i="11" s="1"/>
  <c r="M9" i="13"/>
  <c r="AN8" i="11" s="1"/>
  <c r="G9" i="13"/>
  <c r="AH8" i="11" s="1"/>
  <c r="O16" i="12"/>
  <c r="AG9" i="11" l="1"/>
  <c r="M21" i="13"/>
  <c r="K9" i="11"/>
  <c r="I9" i="11"/>
  <c r="I21" i="13"/>
  <c r="L9" i="11"/>
  <c r="O8" i="13"/>
  <c r="AE6" i="11"/>
  <c r="AP6" i="11" s="1"/>
  <c r="O7" i="13"/>
  <c r="AD8" i="11"/>
  <c r="AD9" i="11" s="1"/>
  <c r="O9" i="13"/>
  <c r="O11" i="12"/>
  <c r="D21" i="13"/>
  <c r="L21" i="13"/>
  <c r="O9" i="12"/>
  <c r="I12" i="12"/>
  <c r="AP11" i="11"/>
  <c r="C21" i="13"/>
  <c r="C22" i="13" s="1"/>
  <c r="E12" i="12"/>
  <c r="Q7" i="11"/>
  <c r="O10" i="12"/>
  <c r="AC7" i="11" s="1"/>
  <c r="T9" i="11"/>
  <c r="R11" i="11"/>
  <c r="J21" i="13"/>
  <c r="AK17" i="11"/>
  <c r="J9" i="11"/>
  <c r="K21" i="13"/>
  <c r="AL17" i="11"/>
  <c r="AG17" i="11"/>
  <c r="F21" i="13"/>
  <c r="AF17" i="11"/>
  <c r="E21" i="13"/>
  <c r="O19" i="13"/>
  <c r="N17" i="11"/>
  <c r="G8" i="11"/>
  <c r="G9" i="11" s="1"/>
  <c r="M6" i="11"/>
  <c r="M9" i="11" s="1"/>
  <c r="O21" i="12"/>
  <c r="C14" i="7" s="1"/>
  <c r="Q17" i="11"/>
  <c r="C23" i="12"/>
  <c r="AH17" i="11"/>
  <c r="G21" i="13"/>
  <c r="AI17" i="11"/>
  <c r="H21" i="13"/>
  <c r="M17" i="11"/>
  <c r="O9" i="11"/>
  <c r="AH9" i="11"/>
  <c r="AI9" i="11"/>
  <c r="P7" i="11"/>
  <c r="AA9" i="11"/>
  <c r="AL9" i="11"/>
  <c r="Z9" i="11"/>
  <c r="U9" i="11"/>
  <c r="N9" i="11"/>
  <c r="AK9" i="11"/>
  <c r="W9" i="11"/>
  <c r="S9" i="11"/>
  <c r="F10" i="13"/>
  <c r="M10" i="13"/>
  <c r="M22" i="13" s="1"/>
  <c r="AN7" i="11"/>
  <c r="AN9" i="11" s="1"/>
  <c r="E10" i="13"/>
  <c r="AF7" i="11"/>
  <c r="AF9" i="11" s="1"/>
  <c r="D10" i="13"/>
  <c r="AE7" i="11"/>
  <c r="N10" i="13"/>
  <c r="N22" i="13" s="1"/>
  <c r="N23" i="13" s="1"/>
  <c r="AO18" i="11" s="1"/>
  <c r="AO20" i="11" s="1"/>
  <c r="AO7" i="11"/>
  <c r="AO9" i="11" s="1"/>
  <c r="K10" i="13"/>
  <c r="L10" i="13"/>
  <c r="AM7" i="11"/>
  <c r="AM9" i="11" s="1"/>
  <c r="I10" i="13"/>
  <c r="I22" i="13" s="1"/>
  <c r="I23" i="13" s="1"/>
  <c r="AJ18" i="11" s="1"/>
  <c r="AJ20" i="11" s="1"/>
  <c r="AJ7" i="11"/>
  <c r="AJ9" i="11" s="1"/>
  <c r="J12" i="12"/>
  <c r="X7" i="11"/>
  <c r="X9" i="11" s="1"/>
  <c r="V8" i="11"/>
  <c r="N12" i="12"/>
  <c r="AB6" i="11"/>
  <c r="AB9" i="11" s="1"/>
  <c r="H12" i="12"/>
  <c r="V7" i="11"/>
  <c r="D12" i="12"/>
  <c r="R6" i="11"/>
  <c r="M12" i="12"/>
  <c r="F15" i="12"/>
  <c r="T11" i="11" s="1"/>
  <c r="E23" i="12"/>
  <c r="C12" i="12"/>
  <c r="Q8" i="11"/>
  <c r="G12" i="12"/>
  <c r="L12" i="12"/>
  <c r="D23" i="12"/>
  <c r="D32" i="11"/>
  <c r="E2" i="11" s="1"/>
  <c r="E32" i="11" s="1"/>
  <c r="F2" i="11" s="1"/>
  <c r="F32" i="11" s="1"/>
  <c r="G2" i="11" s="1"/>
  <c r="H10" i="13"/>
  <c r="O13" i="13"/>
  <c r="J10" i="13"/>
  <c r="G10" i="13"/>
  <c r="K12" i="12"/>
  <c r="F12" i="12"/>
  <c r="L22" i="13" l="1"/>
  <c r="L23" i="13" s="1"/>
  <c r="AM18" i="11" s="1"/>
  <c r="AM20" i="11" s="1"/>
  <c r="E24" i="12"/>
  <c r="P17" i="11"/>
  <c r="K22" i="13"/>
  <c r="K23" i="13" s="1"/>
  <c r="P8" i="11"/>
  <c r="P6" i="11"/>
  <c r="F22" i="13"/>
  <c r="F23" i="13" s="1"/>
  <c r="AG18" i="11" s="1"/>
  <c r="AG20" i="11" s="1"/>
  <c r="AG30" i="11" s="1"/>
  <c r="O10" i="13"/>
  <c r="D22" i="13"/>
  <c r="D23" i="13" s="1"/>
  <c r="AP8" i="11"/>
  <c r="J22" i="13"/>
  <c r="J23" i="13" s="1"/>
  <c r="AK18" i="11" s="1"/>
  <c r="AK20" i="11" s="1"/>
  <c r="AK30" i="11" s="1"/>
  <c r="G22" i="13"/>
  <c r="G23" i="13" s="1"/>
  <c r="AH18" i="11" s="1"/>
  <c r="AH20" i="11" s="1"/>
  <c r="D14" i="7"/>
  <c r="O21" i="13"/>
  <c r="AP17" i="11"/>
  <c r="AC17" i="11"/>
  <c r="C24" i="12"/>
  <c r="C25" i="12" s="1"/>
  <c r="H22" i="13"/>
  <c r="H23" i="13" s="1"/>
  <c r="AI18" i="11" s="1"/>
  <c r="AI20" i="11" s="1"/>
  <c r="AI30" i="11" s="1"/>
  <c r="AM36" i="11"/>
  <c r="AP12" i="11"/>
  <c r="AO30" i="11"/>
  <c r="AO36" i="11"/>
  <c r="Q9" i="11"/>
  <c r="AC8" i="11"/>
  <c r="AE9" i="11"/>
  <c r="AP7" i="11"/>
  <c r="R9" i="11"/>
  <c r="AC6" i="11"/>
  <c r="AJ30" i="11"/>
  <c r="AJ36" i="11"/>
  <c r="V9" i="11"/>
  <c r="I24" i="13"/>
  <c r="E22" i="13"/>
  <c r="E23" i="13" s="1"/>
  <c r="L24" i="13"/>
  <c r="AM30" i="11"/>
  <c r="G15" i="12"/>
  <c r="F23" i="12"/>
  <c r="F24" i="12" s="1"/>
  <c r="F25" i="12" s="1"/>
  <c r="M23" i="13"/>
  <c r="D24" i="12"/>
  <c r="D25" i="12" s="1"/>
  <c r="N24" i="13"/>
  <c r="C23" i="13"/>
  <c r="AD18" i="11" s="1"/>
  <c r="AD20" i="11" s="1"/>
  <c r="O12" i="12"/>
  <c r="E25" i="12" l="1"/>
  <c r="S18" i="11" s="1"/>
  <c r="S20" i="11" s="1"/>
  <c r="S30" i="11" s="1"/>
  <c r="O22" i="13"/>
  <c r="P9" i="11"/>
  <c r="G24" i="13"/>
  <c r="F24" i="13"/>
  <c r="AP9" i="11"/>
  <c r="J24" i="13"/>
  <c r="AG36" i="11"/>
  <c r="AK36" i="11"/>
  <c r="AH36" i="11"/>
  <c r="AH30" i="11"/>
  <c r="U11" i="11"/>
  <c r="C26" i="12"/>
  <c r="H24" i="13"/>
  <c r="L18" i="11"/>
  <c r="L20" i="11" s="1"/>
  <c r="M24" i="13"/>
  <c r="AN18" i="11"/>
  <c r="AN20" i="11" s="1"/>
  <c r="H18" i="11"/>
  <c r="T18" i="11"/>
  <c r="T20" i="11" s="1"/>
  <c r="T36" i="11" s="1"/>
  <c r="N18" i="11"/>
  <c r="N20" i="11" s="1"/>
  <c r="AI36" i="11"/>
  <c r="M18" i="11"/>
  <c r="M20" i="11" s="1"/>
  <c r="D24" i="13"/>
  <c r="AE18" i="11"/>
  <c r="K24" i="13"/>
  <c r="AL18" i="11"/>
  <c r="AL20" i="11" s="1"/>
  <c r="I18" i="11"/>
  <c r="I20" i="11" s="1"/>
  <c r="K18" i="11"/>
  <c r="K20" i="11" s="1"/>
  <c r="E24" i="13"/>
  <c r="AF18" i="11"/>
  <c r="AF20" i="11" s="1"/>
  <c r="J18" i="11"/>
  <c r="J20" i="11" s="1"/>
  <c r="G18" i="11"/>
  <c r="G20" i="11" s="1"/>
  <c r="Q18" i="11"/>
  <c r="R18" i="11"/>
  <c r="R20" i="11" s="1"/>
  <c r="R36" i="11" s="1"/>
  <c r="O18" i="11"/>
  <c r="O20" i="11" s="1"/>
  <c r="AC9" i="11"/>
  <c r="AD30" i="11"/>
  <c r="AD36" i="11"/>
  <c r="G23" i="12"/>
  <c r="G24" i="12" s="1"/>
  <c r="G25" i="12" s="1"/>
  <c r="H15" i="12"/>
  <c r="V11" i="11" s="1"/>
  <c r="O23" i="13"/>
  <c r="C24" i="13"/>
  <c r="E26" i="12" l="1"/>
  <c r="O24" i="13"/>
  <c r="S36" i="11"/>
  <c r="R30" i="11"/>
  <c r="D26" i="12"/>
  <c r="K36" i="11"/>
  <c r="K30" i="11"/>
  <c r="I36" i="11"/>
  <c r="I30" i="11"/>
  <c r="F26" i="12"/>
  <c r="T30" i="11"/>
  <c r="Q20" i="11"/>
  <c r="J30" i="11"/>
  <c r="J36" i="11"/>
  <c r="AN36" i="11"/>
  <c r="AN30" i="11"/>
  <c r="AF36" i="11"/>
  <c r="AF30" i="11"/>
  <c r="L30" i="11"/>
  <c r="L36" i="11"/>
  <c r="N36" i="11"/>
  <c r="N30" i="11"/>
  <c r="G30" i="11"/>
  <c r="G32" i="11" s="1"/>
  <c r="H2" i="11" s="1"/>
  <c r="G36" i="11"/>
  <c r="AL30" i="11"/>
  <c r="AL36" i="11"/>
  <c r="P18" i="11"/>
  <c r="P20" i="11" s="1"/>
  <c r="H20" i="11"/>
  <c r="AP18" i="11"/>
  <c r="AP20" i="11" s="1"/>
  <c r="AE20" i="11"/>
  <c r="O36" i="11"/>
  <c r="O30" i="11"/>
  <c r="M36" i="11"/>
  <c r="M30" i="11"/>
  <c r="H23" i="12"/>
  <c r="H24" i="12" s="1"/>
  <c r="H25" i="12" s="1"/>
  <c r="I15" i="12"/>
  <c r="W11" i="11" s="1"/>
  <c r="V18" i="11" l="1"/>
  <c r="V20" i="11" s="1"/>
  <c r="V36" i="11" s="1"/>
  <c r="U18" i="11"/>
  <c r="G26" i="12"/>
  <c r="H30" i="11"/>
  <c r="H32" i="11" s="1"/>
  <c r="I2" i="11" s="1"/>
  <c r="I32" i="11" s="1"/>
  <c r="J2" i="11" s="1"/>
  <c r="J32" i="11" s="1"/>
  <c r="K2" i="11" s="1"/>
  <c r="K32" i="11" s="1"/>
  <c r="L2" i="11" s="1"/>
  <c r="L32" i="11" s="1"/>
  <c r="M2" i="11" s="1"/>
  <c r="M32" i="11" s="1"/>
  <c r="N2" i="11" s="1"/>
  <c r="N32" i="11" s="1"/>
  <c r="O2" i="11" s="1"/>
  <c r="H36" i="11"/>
  <c r="Q30" i="11"/>
  <c r="Q36" i="11"/>
  <c r="AE36" i="11"/>
  <c r="AE30" i="11"/>
  <c r="I23" i="12"/>
  <c r="I24" i="12" s="1"/>
  <c r="I25" i="12" s="1"/>
  <c r="J15" i="12"/>
  <c r="X11" i="11" s="1"/>
  <c r="V30" i="11" l="1"/>
  <c r="O32" i="11"/>
  <c r="Q2" i="11" s="1"/>
  <c r="Q32" i="11" s="1"/>
  <c r="R2" i="11" s="1"/>
  <c r="R32" i="11" s="1"/>
  <c r="S2" i="11" s="1"/>
  <c r="S32" i="11" s="1"/>
  <c r="T2" i="11" s="1"/>
  <c r="T32" i="11" s="1"/>
  <c r="U2" i="11" s="1"/>
  <c r="P2" i="11"/>
  <c r="U20" i="11"/>
  <c r="H26" i="12"/>
  <c r="J23" i="12"/>
  <c r="J24" i="12" s="1"/>
  <c r="J25" i="12" s="1"/>
  <c r="K15" i="12"/>
  <c r="Y11" i="11" s="1"/>
  <c r="P32" i="11" l="1"/>
  <c r="X18" i="11"/>
  <c r="X20" i="11" s="1"/>
  <c r="X30" i="11" s="1"/>
  <c r="W18" i="11"/>
  <c r="I26" i="12"/>
  <c r="U36" i="11"/>
  <c r="U30" i="11"/>
  <c r="U32" i="11" s="1"/>
  <c r="V2" i="11" s="1"/>
  <c r="V32" i="11" s="1"/>
  <c r="W2" i="11" s="1"/>
  <c r="B9" i="7"/>
  <c r="B16" i="7"/>
  <c r="B25" i="7" s="1"/>
  <c r="B27" i="7" s="1"/>
  <c r="K23" i="12"/>
  <c r="K24" i="12" s="1"/>
  <c r="K25" i="12" s="1"/>
  <c r="L15" i="12"/>
  <c r="Z11" i="11" s="1"/>
  <c r="W20" i="11" l="1"/>
  <c r="J26" i="12"/>
  <c r="X36" i="11"/>
  <c r="L23" i="12"/>
  <c r="L24" i="12" s="1"/>
  <c r="L25" i="12" s="1"/>
  <c r="M15" i="12"/>
  <c r="AA11" i="11" s="1"/>
  <c r="Z18" i="11" l="1"/>
  <c r="Z20" i="11" s="1"/>
  <c r="Z36" i="11" s="1"/>
  <c r="Y18" i="11"/>
  <c r="K26" i="12"/>
  <c r="W30" i="11"/>
  <c r="W32" i="11" s="1"/>
  <c r="X2" i="11" s="1"/>
  <c r="X32" i="11" s="1"/>
  <c r="Y2" i="11" s="1"/>
  <c r="W36" i="11"/>
  <c r="M23" i="12"/>
  <c r="M24" i="12" s="1"/>
  <c r="M25" i="12" s="1"/>
  <c r="N15" i="12"/>
  <c r="Z30" i="11" l="1"/>
  <c r="AB11" i="11"/>
  <c r="AC11" i="11" s="1"/>
  <c r="O15" i="12"/>
  <c r="Y20" i="11"/>
  <c r="L26" i="12"/>
  <c r="O23" i="12"/>
  <c r="O24" i="12" s="1"/>
  <c r="O25" i="12" s="1"/>
  <c r="N23" i="12"/>
  <c r="N24" i="12" s="1"/>
  <c r="N25" i="12" s="1"/>
  <c r="AB18" i="11" l="1"/>
  <c r="AB20" i="11" s="1"/>
  <c r="AB36" i="11" s="1"/>
  <c r="AA18" i="11"/>
  <c r="Y36" i="11"/>
  <c r="Y30" i="11"/>
  <c r="Y32" i="11" s="1"/>
  <c r="Z2" i="11" s="1"/>
  <c r="Z32" i="11" s="1"/>
  <c r="AA2" i="11" s="1"/>
  <c r="M26" i="12"/>
  <c r="AC12" i="11"/>
  <c r="O26" i="12" l="1"/>
  <c r="AA20" i="11"/>
  <c r="AC18" i="11"/>
  <c r="AC20" i="11" s="1"/>
  <c r="N26" i="12"/>
  <c r="AB30" i="11"/>
  <c r="AA30" i="11" l="1"/>
  <c r="AA32" i="11" s="1"/>
  <c r="AB2" i="11" s="1"/>
  <c r="AC2" i="11" s="1"/>
  <c r="AA36" i="11"/>
  <c r="AB32" i="11" l="1"/>
  <c r="AD2" i="11" l="1"/>
  <c r="AD32" i="11" s="1"/>
  <c r="AE2" i="11" s="1"/>
  <c r="AE32" i="11" s="1"/>
  <c r="AF2" i="11" s="1"/>
  <c r="AF32" i="11" s="1"/>
  <c r="AG2" i="11" s="1"/>
  <c r="AG32" i="11" s="1"/>
  <c r="AH2" i="11" s="1"/>
  <c r="AH32" i="11" s="1"/>
  <c r="AI2" i="11" s="1"/>
  <c r="AI32" i="11" s="1"/>
  <c r="AJ2" i="11" s="1"/>
  <c r="AJ32" i="11" s="1"/>
  <c r="AK2" i="11" s="1"/>
  <c r="AK32" i="11" s="1"/>
  <c r="AL2" i="11" s="1"/>
  <c r="AL32" i="11" s="1"/>
  <c r="AM2" i="11" s="1"/>
  <c r="AM32" i="11" s="1"/>
  <c r="AN2" i="11" s="1"/>
  <c r="AN32" i="11" s="1"/>
  <c r="AO2" i="11" s="1"/>
  <c r="AC32" i="11"/>
  <c r="C16" i="7" l="1"/>
  <c r="C25" i="7" s="1"/>
  <c r="C27" i="7" s="1"/>
  <c r="C9" i="7"/>
  <c r="AP2" i="11"/>
  <c r="AO32" i="11"/>
  <c r="AP32" i="11" s="1"/>
  <c r="D9" i="7" l="1"/>
  <c r="D16" i="7"/>
  <c r="D25" i="7" s="1"/>
  <c r="D2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B66A7608-66EF-4CB5-9947-F9554F00F0A3}">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623932D8-35A0-43F1-8B21-1D0076E2ED54}">
      <text>
        <r>
          <rPr>
            <b/>
            <sz val="9"/>
            <color indexed="81"/>
            <rFont val="Tahoma"/>
            <family val="2"/>
          </rPr>
          <t>User:</t>
        </r>
        <r>
          <rPr>
            <sz val="9"/>
            <color indexed="81"/>
            <rFont val="Tahoma"/>
            <family val="2"/>
          </rPr>
          <t xml:space="preserve">
This is when you receive cash, not when you invoice a client. </t>
        </r>
      </text>
    </comment>
    <comment ref="A10" authorId="0" shapeId="0" xr:uid="{768F19CE-F185-4E02-A753-86642C3A4A56}">
      <text>
        <r>
          <rPr>
            <b/>
            <sz val="9"/>
            <color indexed="81"/>
            <rFont val="Tahoma"/>
            <family val="2"/>
          </rPr>
          <t>User:</t>
        </r>
        <r>
          <rPr>
            <sz val="9"/>
            <color indexed="81"/>
            <rFont val="Tahoma"/>
            <family val="2"/>
          </rPr>
          <t xml:space="preserve">
Cash expenses
</t>
        </r>
      </text>
    </comment>
    <comment ref="C32" authorId="0" shapeId="0" xr:uid="{14196C08-A43E-43E0-B175-887931D15772}">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<sst xmlns="http://schemas.openxmlformats.org/spreadsheetml/2006/main" count="242" uniqueCount="114">
  <si>
    <t xml:space="preserve">Income Statement Year 1 </t>
  </si>
  <si>
    <t xml:space="preserve">Revenue </t>
  </si>
  <si>
    <t xml:space="preserve">Expenses </t>
  </si>
  <si>
    <t xml:space="preserve">Annual Total </t>
  </si>
  <si>
    <t xml:space="preserve">Start Up Costs </t>
  </si>
  <si>
    <t xml:space="preserve">Cost </t>
  </si>
  <si>
    <t xml:space="preserve">Item Description </t>
  </si>
  <si>
    <t xml:space="preserve">Owner Contributions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</si>
  <si>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</si>
  <si>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</si>
  <si>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</si>
  <si>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</si>
  <si>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</si>
  <si>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</si>
  <si>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</si>
  <si>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 xml:space="preserve">Gross Revenue </t>
  </si>
  <si>
    <t xml:space="preserve">Total Expenses </t>
  </si>
  <si>
    <t xml:space="preserve">Net Profit Before Tax </t>
  </si>
  <si>
    <t xml:space="preserve">Estimated Income Tax % </t>
  </si>
  <si>
    <t>Net Profit After Tax</t>
  </si>
  <si>
    <t xml:space="preserve">Total Funding Sources </t>
  </si>
  <si>
    <t>Laptop</t>
  </si>
  <si>
    <t>Website Domain</t>
  </si>
  <si>
    <t>Adobe PDF editor (Acrobat Pro)</t>
  </si>
  <si>
    <t xml:space="preserve">Period (Month): </t>
  </si>
  <si>
    <t>Cash at the Beginning of the period</t>
  </si>
  <si>
    <t>Income Sources (CASH IN)</t>
  </si>
  <si>
    <t>Total Income:</t>
  </si>
  <si>
    <t>Expenses (CASH OUT)</t>
  </si>
  <si>
    <t>Total Operating Expenses:</t>
  </si>
  <si>
    <t>Other Changes in Cash (CASH OUT)</t>
  </si>
  <si>
    <t>Other #1</t>
  </si>
  <si>
    <t>Other changes in cash out:</t>
  </si>
  <si>
    <t>Other Changes in Cash (CASH IN)</t>
  </si>
  <si>
    <t>Cash Received from Loan</t>
  </si>
  <si>
    <t>Cash received from investment</t>
  </si>
  <si>
    <t>Other changes in cash in:</t>
  </si>
  <si>
    <t>Total Changes in cash</t>
  </si>
  <si>
    <t>Cash at the end of the period:</t>
  </si>
  <si>
    <t>Don't Let cash go below:</t>
  </si>
  <si>
    <t>Approximate Net Income</t>
  </si>
  <si>
    <t>Clients</t>
  </si>
  <si>
    <t>Total Fees</t>
  </si>
  <si>
    <t>Revenue Data:</t>
  </si>
  <si>
    <t>Internet Expense</t>
  </si>
  <si>
    <t>Office Supplies</t>
  </si>
  <si>
    <t>Ink/Toner</t>
  </si>
  <si>
    <t>Miscellaneous Exp</t>
  </si>
  <si>
    <t>Miscellaneous Expense</t>
  </si>
  <si>
    <t>First Year</t>
  </si>
  <si>
    <t>2nd Year</t>
  </si>
  <si>
    <t>Depreciation Schedule:</t>
  </si>
  <si>
    <t>Total Cost- Salvage Value</t>
  </si>
  <si>
    <t>No. of Years</t>
  </si>
  <si>
    <t>per year</t>
  </si>
  <si>
    <t>Depreciation Expense</t>
  </si>
  <si>
    <t xml:space="preserve">Balance Sheet </t>
  </si>
  <si>
    <t>Assets</t>
  </si>
  <si>
    <t xml:space="preserve">   Current Assets</t>
  </si>
  <si>
    <t xml:space="preserve">  Total Current Assets</t>
  </si>
  <si>
    <t xml:space="preserve"> Total Fixed Assets</t>
  </si>
  <si>
    <t xml:space="preserve">  Fixed Assets</t>
  </si>
  <si>
    <t xml:space="preserve">    Equipment</t>
  </si>
  <si>
    <t xml:space="preserve">    Accum. Depreciation</t>
  </si>
  <si>
    <t>Liabilities and Equity</t>
  </si>
  <si>
    <t>Current Liabilities</t>
  </si>
  <si>
    <t xml:space="preserve">    Accounts Payable</t>
  </si>
  <si>
    <t xml:space="preserve">       Cash in the bank</t>
  </si>
  <si>
    <t>Total Assets</t>
  </si>
  <si>
    <t>Year 1</t>
  </si>
  <si>
    <t xml:space="preserve">Year 2 </t>
  </si>
  <si>
    <t>Year 3</t>
  </si>
  <si>
    <t>Total-2024</t>
  </si>
  <si>
    <t>Total- 2025</t>
  </si>
  <si>
    <t>Total- 2026</t>
  </si>
  <si>
    <t>Equity:</t>
  </si>
  <si>
    <t xml:space="preserve">    Retained Earnings</t>
  </si>
  <si>
    <t>Total Liabilies &amp; Equity</t>
  </si>
  <si>
    <t>Total Liabilities</t>
  </si>
  <si>
    <t>Tax Expense</t>
  </si>
  <si>
    <t>Column1</t>
  </si>
  <si>
    <t>Column2</t>
  </si>
  <si>
    <t>Column3</t>
  </si>
  <si>
    <t>Column4</t>
  </si>
  <si>
    <t>Column5</t>
  </si>
  <si>
    <t>Column6</t>
  </si>
  <si>
    <t>Column7</t>
  </si>
  <si>
    <t>Column8</t>
  </si>
  <si>
    <t>Column9</t>
  </si>
  <si>
    <t>Column10</t>
  </si>
  <si>
    <t>Column11</t>
  </si>
  <si>
    <t>Column12</t>
  </si>
  <si>
    <t>Column13</t>
  </si>
  <si>
    <t>Column14</t>
  </si>
  <si>
    <t>Column15</t>
  </si>
  <si>
    <t>Income Statement Year 2</t>
  </si>
  <si>
    <t>per month</t>
  </si>
  <si>
    <t>Get It Right Proofreading</t>
  </si>
  <si>
    <t>Hardware (Desktop)</t>
  </si>
  <si>
    <t>Printer</t>
  </si>
  <si>
    <t>Subscription (Proofreading software)</t>
  </si>
  <si>
    <t>Basic Proofreading</t>
  </si>
  <si>
    <t># of Words</t>
  </si>
  <si>
    <t>Rate /word</t>
  </si>
  <si>
    <t>Hardware (Desktop &amp; Printer)</t>
  </si>
  <si>
    <t>=800-0</t>
  </si>
  <si>
    <t># of Documents</t>
  </si>
  <si>
    <t>Comprehensive Editing</t>
  </si>
  <si>
    <t>Rush Service</t>
  </si>
  <si>
    <t>0.04 + 20%</t>
  </si>
  <si>
    <t>Get It Right Proofreading Services</t>
  </si>
  <si>
    <t xml:space="preserve">   Regacho, C., Capital</t>
  </si>
  <si>
    <t>Subscription Expense</t>
  </si>
  <si>
    <t>Income Statement Year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</si>
</sst>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_);_(* \(#,##0.00\);_(* &quot;-&quot;??_);_(@_)"/>
    <numFmt numFmtId="166" formatCode="_(* #,##0_);_(* \(#,##0\);_(* &quot;-&quot;??_);_(@_)"/>
  </numFmts>
  <fonts count="20" x14ac:knownFonts="1">
    <font>
      <sz val="12"/>
      <color theme="1"/>
      <name val="Calibri"/>
      <family val="2"/>
      <scheme val="minor"/>
    </font>
    <font>
      <b/>
      <sz val="12"/>
      <color theme="1"/>
      <name val="Calibri"/>
      <family val="2"/>
      <scheme val="minor"/>
    </font>
    <font>
      <sz val="8"/>
      <name val="Calibri"/>
      <family val="2"/>
      <scheme val="minor"/>
    </font>
    <font>
      <sz val="12"/>
      <color theme="1"/>
      <name val="Calibri"/>
      <family val="2"/>
      <scheme val="minor"/>
    </font>
    <font>
      <sz val="12"/>
      <color rgb="FFFF0000"/>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
      <b/>
      <u val="singleAccounting"/>
      <sz val="12"/>
      <color theme="1"/>
      <name val="Calibri"/>
      <family val="2"/>
      <scheme val="minor"/>
    </font>
    <font>
      <u/>
      <sz val="12"/>
      <color theme="1"/>
      <name val="Calibri"/>
      <family val="2"/>
      <scheme val="minor"/>
    </font>
    <font>
      <sz val="12"/>
      <name val="Calibri"/>
      <family val="2"/>
      <scheme val="minor"/>
    </font>
    <font>
      <b/>
      <u/>
      <sz val="12"/>
      <color theme="1"/>
      <name val="Calibri"/>
      <family val="2"/>
      <scheme val="minor"/>
    </font>
    <font>
      <b/>
      <sz val="12"/>
      <name val="Calibri"/>
      <family val="2"/>
      <scheme val="minor"/>
    </font>
    <font>
      <b/>
      <u val="doubleAccounting"/>
      <sz val="12"/>
      <color theme="1"/>
      <name val="Calibri"/>
      <family val="2"/>
      <scheme val="minor"/>
    </font>
    <font>
      <b/>
      <u val="double"/>
      <sz val="12"/>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bgColor indexed="64"/>
      </patternFill>
    </fill>
    <fill>
      <patternFill patternType="solid">
        <fgColor theme="4" tint="0.79998168889431442"/>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3" fillId="0" borderId="0" applyFont="0" applyFill="0" applyBorder="0" applyAlignment="0" applyProtection="0"/>
    <xf numFmtId="165" fontId="3" fillId="0" borderId="0" applyFont="0" applyFill="0" applyBorder="0" applyAlignment="0" applyProtection="0"/>
  </cellStyleXfs>
  <cellXfs count="140">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164" fontId="0" fillId="0" borderId="0" xfId="1" applyNumberFormat="1" applyFont="1"/>
    <xf numFmtId="0" fontId="0" fillId="0" borderId="6" xfId="0" applyBorder="1"/>
    <xf numFmtId="0" fontId="1" fillId="0" borderId="6" xfId="0" applyFont="1" applyBorder="1"/>
    <xf numFmtId="0" fontId="5" fillId="0" borderId="0" xfId="0" applyFont="1"/>
    <xf numFmtId="0" fontId="6" fillId="0" borderId="0" xfId="0" applyFont="1" applyAlignment="1">
      <alignment horizontal="right"/>
    </xf>
    <xf numFmtId="17" fontId="5" fillId="0" borderId="7" xfId="0" applyNumberFormat="1" applyFont="1" applyBorder="1" applyAlignment="1">
      <alignment horizontal="center"/>
    </xf>
    <xf numFmtId="166" fontId="6" fillId="0" borderId="0" xfId="2" applyNumberFormat="1" applyFont="1" applyFill="1" applyBorder="1" applyAlignment="1">
      <alignment horizontal="center"/>
    </xf>
    <xf numFmtId="166" fontId="7" fillId="3" borderId="0" xfId="2" applyNumberFormat="1" applyFont="1" applyFill="1" applyBorder="1" applyAlignment="1">
      <alignment horizontal="center"/>
    </xf>
    <xf numFmtId="166" fontId="7" fillId="0" borderId="0" xfId="2" applyNumberFormat="1" applyFont="1" applyFill="1" applyBorder="1" applyAlignment="1">
      <alignment horizontal="center"/>
    </xf>
    <xf numFmtId="166" fontId="5" fillId="0" borderId="0" xfId="2" applyNumberFormat="1" applyFont="1" applyBorder="1" applyAlignment="1">
      <alignment horizontal="center"/>
    </xf>
    <xf numFmtId="0" fontId="8" fillId="0" borderId="0" xfId="0" applyFont="1"/>
    <xf numFmtId="166" fontId="5" fillId="0" borderId="0" xfId="2" applyNumberFormat="1" applyFont="1"/>
    <xf numFmtId="0" fontId="5" fillId="0" borderId="0" xfId="0" applyFont="1" applyAlignment="1">
      <alignment horizontal="right"/>
    </xf>
    <xf numFmtId="166" fontId="6" fillId="3" borderId="0" xfId="2" applyNumberFormat="1" applyFont="1" applyFill="1"/>
    <xf numFmtId="38" fontId="6" fillId="3" borderId="0" xfId="2" applyNumberFormat="1" applyFont="1" applyFill="1"/>
    <xf numFmtId="38" fontId="5" fillId="3" borderId="8" xfId="2" applyNumberFormat="1" applyFont="1" applyFill="1" applyBorder="1"/>
    <xf numFmtId="165" fontId="5" fillId="0" borderId="0" xfId="2" applyFont="1"/>
    <xf numFmtId="166" fontId="6" fillId="0" borderId="9" xfId="2" applyNumberFormat="1" applyFont="1" applyFill="1" applyBorder="1" applyAlignment="1">
      <alignment horizontal="center"/>
    </xf>
    <xf numFmtId="0" fontId="0" fillId="0" borderId="6" xfId="0" applyBorder="1" applyAlignment="1">
      <alignment vertical="center"/>
    </xf>
    <xf numFmtId="43" fontId="0" fillId="0" borderId="0" xfId="1" applyFont="1"/>
    <xf numFmtId="43" fontId="0" fillId="0" borderId="0" xfId="0" applyNumberFormat="1"/>
    <xf numFmtId="0" fontId="0" fillId="0" borderId="6" xfId="0" applyBorder="1" applyAlignment="1">
      <alignment horizontal="center" vertical="center"/>
    </xf>
    <xf numFmtId="43" fontId="0" fillId="0" borderId="6" xfId="1" applyFont="1" applyBorder="1" applyAlignment="1">
      <alignment vertical="center"/>
    </xf>
    <xf numFmtId="43" fontId="0" fillId="0" borderId="6" xfId="1" applyFont="1" applyBorder="1"/>
    <xf numFmtId="164" fontId="0" fillId="0" borderId="6" xfId="1" applyNumberFormat="1" applyFont="1" applyBorder="1"/>
    <xf numFmtId="43" fontId="0" fillId="0" borderId="6" xfId="0" applyNumberFormat="1" applyBorder="1"/>
    <xf numFmtId="43" fontId="0" fillId="0" borderId="6" xfId="1" applyFont="1" applyBorder="1" applyAlignment="1">
      <alignment horizontal="center"/>
    </xf>
    <xf numFmtId="43" fontId="5" fillId="0" borderId="0" xfId="0" applyNumberFormat="1" applyFont="1"/>
    <xf numFmtId="0" fontId="1" fillId="0" borderId="0" xfId="0" applyFont="1" applyAlignment="1">
      <alignment vertical="center"/>
    </xf>
    <xf numFmtId="0" fontId="14" fillId="0" borderId="0" xfId="0" quotePrefix="1" applyFont="1"/>
    <xf numFmtId="0" fontId="14" fillId="0" borderId="0" xfId="0" applyFont="1"/>
    <xf numFmtId="0" fontId="0" fillId="0" borderId="0" xfId="0" applyAlignment="1">
      <alignment horizontal="center"/>
    </xf>
    <xf numFmtId="17" fontId="5" fillId="4" borderId="7" xfId="0" applyNumberFormat="1" applyFont="1" applyFill="1" applyBorder="1" applyAlignment="1">
      <alignment horizontal="center"/>
    </xf>
    <xf numFmtId="166" fontId="7" fillId="4" borderId="0" xfId="2" applyNumberFormat="1" applyFont="1" applyFill="1" applyBorder="1" applyAlignment="1">
      <alignment horizontal="center"/>
    </xf>
    <xf numFmtId="166" fontId="5" fillId="4" borderId="0" xfId="2" applyNumberFormat="1" applyFont="1" applyFill="1" applyBorder="1" applyAlignment="1">
      <alignment horizontal="center"/>
    </xf>
    <xf numFmtId="166" fontId="5" fillId="4" borderId="0" xfId="2" applyNumberFormat="1" applyFont="1" applyFill="1"/>
    <xf numFmtId="166" fontId="6" fillId="4" borderId="0" xfId="2" applyNumberFormat="1" applyFont="1" applyFill="1"/>
    <xf numFmtId="38" fontId="6" fillId="4" borderId="0" xfId="2" applyNumberFormat="1" applyFont="1" applyFill="1"/>
    <xf numFmtId="165" fontId="5" fillId="4" borderId="0" xfId="2" applyFont="1" applyFill="1"/>
    <xf numFmtId="164" fontId="0" fillId="0" borderId="0" xfId="1" applyNumberFormat="1" applyFont="1" applyBorder="1"/>
    <xf numFmtId="0" fontId="4" fillId="0" borderId="0" xfId="0" applyFont="1"/>
    <xf numFmtId="0" fontId="4" fillId="0" borderId="0" xfId="0" applyFont="1" applyAlignment="1">
      <alignment wrapText="1"/>
    </xf>
    <xf numFmtId="164" fontId="1" fillId="0" borderId="0" xfId="1" applyNumberFormat="1" applyFont="1"/>
    <xf numFmtId="0" fontId="16" fillId="0" borderId="0" xfId="0" applyFont="1"/>
    <xf numFmtId="164" fontId="16" fillId="0" borderId="0" xfId="1" applyNumberFormat="1" applyFont="1"/>
    <xf numFmtId="164" fontId="1" fillId="0" borderId="7" xfId="1" applyNumberFormat="1" applyFont="1" applyBorder="1"/>
    <xf numFmtId="0" fontId="1" fillId="0" borderId="7" xfId="0" applyFont="1" applyBorder="1"/>
    <xf numFmtId="164" fontId="1" fillId="0" borderId="0" xfId="0" applyNumberFormat="1" applyFont="1"/>
    <xf numFmtId="164" fontId="1" fillId="4" borderId="0" xfId="1" applyNumberFormat="1" applyFont="1" applyFill="1" applyAlignment="1">
      <alignment horizontal="center"/>
    </xf>
    <xf numFmtId="38" fontId="6" fillId="4" borderId="8" xfId="2" applyNumberFormat="1" applyFont="1" applyFill="1" applyBorder="1"/>
    <xf numFmtId="0" fontId="15" fillId="0" borderId="6" xfId="0" applyFont="1" applyBorder="1"/>
    <xf numFmtId="0" fontId="18" fillId="0" borderId="1" xfId="0" applyFont="1" applyBorder="1"/>
    <xf numFmtId="164" fontId="18" fillId="0" borderId="1" xfId="0" applyNumberFormat="1" applyFont="1" applyBorder="1"/>
    <xf numFmtId="164" fontId="15" fillId="0" borderId="6" xfId="1" applyNumberFormat="1" applyFont="1" applyBorder="1"/>
    <xf numFmtId="164" fontId="15" fillId="0" borderId="6" xfId="1" applyNumberFormat="1" applyFont="1" applyBorder="1" applyAlignment="1">
      <alignment vertical="center"/>
    </xf>
    <xf numFmtId="0" fontId="17" fillId="0" borderId="6" xfId="0" applyFont="1" applyBorder="1" applyAlignment="1">
      <alignment horizontal="center"/>
    </xf>
    <xf numFmtId="164" fontId="1" fillId="5" borderId="0" xfId="1" applyNumberFormat="1" applyFont="1" applyFill="1" applyAlignment="1">
      <alignment horizontal="center"/>
    </xf>
    <xf numFmtId="0" fontId="0" fillId="0" borderId="0" xfId="0" quotePrefix="1"/>
    <xf numFmtId="164" fontId="0" fillId="0" borderId="0" xfId="1" quotePrefix="1" applyNumberFormat="1" applyFont="1"/>
    <xf numFmtId="0" fontId="0" fillId="2" borderId="0" xfId="0" applyFill="1" applyAlignment="1">
      <alignment horizontal="center" vertical="top" wrapText="1"/>
    </xf>
    <xf numFmtId="0" fontId="0" fillId="0" borderId="4" xfId="0" applyBorder="1"/>
    <xf numFmtId="0" fontId="0" fillId="0" borderId="15" xfId="0" applyBorder="1"/>
    <xf numFmtId="0" fontId="0" fillId="0" borderId="14" xfId="0" applyBorder="1"/>
    <xf numFmtId="0" fontId="1" fillId="0" borderId="14" xfId="0" applyFont="1" applyBorder="1"/>
    <xf numFmtId="0" fontId="17" fillId="0" borderId="14" xfId="0" applyFont="1" applyBorder="1"/>
    <xf numFmtId="0" fontId="1" fillId="0" borderId="15" xfId="0" applyFont="1" applyBorder="1" applyAlignment="1">
      <alignment horizontal="center"/>
    </xf>
    <xf numFmtId="0" fontId="15" fillId="0" borderId="14" xfId="0" applyFont="1" applyBorder="1"/>
    <xf numFmtId="0" fontId="4" fillId="0" borderId="15" xfId="0" applyFont="1" applyBorder="1"/>
    <xf numFmtId="0" fontId="15" fillId="0" borderId="14" xfId="0" applyFont="1" applyBorder="1" applyAlignment="1">
      <alignment vertical="center" wrapText="1"/>
    </xf>
    <xf numFmtId="164" fontId="0" fillId="0" borderId="15" xfId="1" applyNumberFormat="1" applyFont="1" applyBorder="1" applyAlignment="1">
      <alignment vertical="center"/>
    </xf>
    <xf numFmtId="0" fontId="19" fillId="0" borderId="16" xfId="0" applyFont="1" applyBorder="1"/>
    <xf numFmtId="164" fontId="18" fillId="0" borderId="17" xfId="0" applyNumberFormat="1" applyFont="1" applyBorder="1"/>
    <xf numFmtId="0" fontId="0" fillId="0" borderId="18" xfId="0" applyBorder="1"/>
    <xf numFmtId="0" fontId="1" fillId="0" borderId="19" xfId="0" applyFont="1" applyBorder="1" applyAlignment="1">
      <alignment horizontal="center"/>
    </xf>
    <xf numFmtId="0" fontId="1" fillId="0" borderId="20" xfId="0" applyFont="1" applyBorder="1" applyAlignment="1">
      <alignment horizontal="center"/>
    </xf>
    <xf numFmtId="0" fontId="0" fillId="0" borderId="21" xfId="0" applyBorder="1"/>
    <xf numFmtId="0" fontId="0" fillId="0" borderId="1" xfId="0" applyBorder="1"/>
    <xf numFmtId="0" fontId="1" fillId="0" borderId="1" xfId="0" applyFont="1" applyBorder="1" applyAlignment="1">
      <alignment horizontal="center"/>
    </xf>
    <xf numFmtId="164" fontId="0" fillId="0" borderId="0" xfId="1" applyNumberFormat="1" applyFont="1" applyBorder="1" applyAlignment="1">
      <alignment vertical="center"/>
    </xf>
    <xf numFmtId="43" fontId="0" fillId="0" borderId="15" xfId="1" applyFont="1" applyBorder="1"/>
    <xf numFmtId="164" fontId="0" fillId="0" borderId="15" xfId="1" applyNumberFormat="1" applyFont="1" applyBorder="1"/>
    <xf numFmtId="43" fontId="0" fillId="0" borderId="15" xfId="0" applyNumberFormat="1" applyBorder="1"/>
    <xf numFmtId="43" fontId="0" fillId="0" borderId="15" xfId="0" applyNumberFormat="1" applyBorder="1" applyAlignment="1">
      <alignment vertical="center"/>
    </xf>
    <xf numFmtId="0" fontId="1" fillId="6" borderId="14" xfId="0" applyFont="1" applyFill="1" applyBorder="1"/>
    <xf numFmtId="0" fontId="1" fillId="6" borderId="22" xfId="0" applyFont="1" applyFill="1" applyBorder="1"/>
    <xf numFmtId="0" fontId="1" fillId="6" borderId="6" xfId="0" applyFont="1" applyFill="1" applyBorder="1"/>
    <xf numFmtId="2" fontId="1" fillId="6" borderId="6" xfId="0" applyNumberFormat="1" applyFont="1" applyFill="1" applyBorder="1"/>
    <xf numFmtId="2" fontId="1" fillId="6" borderId="6" xfId="1" applyNumberFormat="1" applyFont="1" applyFill="1" applyBorder="1"/>
    <xf numFmtId="2" fontId="1" fillId="6" borderId="15" xfId="1" applyNumberFormat="1" applyFont="1" applyFill="1" applyBorder="1"/>
    <xf numFmtId="43" fontId="1" fillId="6" borderId="6" xfId="0" applyNumberFormat="1" applyFont="1" applyFill="1" applyBorder="1"/>
    <xf numFmtId="43" fontId="1" fillId="6" borderId="15" xfId="0" applyNumberFormat="1" applyFont="1" applyFill="1" applyBorder="1"/>
    <xf numFmtId="43" fontId="1" fillId="6" borderId="23" xfId="0" applyNumberFormat="1" applyFont="1" applyFill="1" applyBorder="1"/>
    <xf numFmtId="43" fontId="13" fillId="6" borderId="23" xfId="0" applyNumberFormat="1" applyFont="1" applyFill="1" applyBorder="1"/>
    <xf numFmtId="43" fontId="13" fillId="6" borderId="24" xfId="0" applyNumberFormat="1" applyFont="1" applyFill="1" applyBorder="1"/>
    <xf numFmtId="0" fontId="0" fillId="7" borderId="11" xfId="0" applyFill="1" applyBorder="1"/>
    <xf numFmtId="17" fontId="0" fillId="7" borderId="12" xfId="0" applyNumberFormat="1" applyFill="1" applyBorder="1"/>
    <xf numFmtId="0" fontId="0" fillId="7" borderId="13" xfId="0" applyFill="1" applyBorder="1"/>
    <xf numFmtId="0" fontId="15" fillId="0" borderId="0" xfId="0" applyFont="1"/>
    <xf numFmtId="0" fontId="0" fillId="7" borderId="6" xfId="0" applyFill="1" applyBorder="1"/>
    <xf numFmtId="17" fontId="0" fillId="7" borderId="6" xfId="0" applyNumberFormat="1" applyFill="1" applyBorder="1"/>
    <xf numFmtId="0" fontId="1" fillId="8" borderId="14" xfId="0" applyFont="1" applyFill="1" applyBorder="1"/>
    <xf numFmtId="43" fontId="1" fillId="8" borderId="6" xfId="0" applyNumberFormat="1" applyFont="1" applyFill="1" applyBorder="1"/>
    <xf numFmtId="43" fontId="1" fillId="8" borderId="6" xfId="1" applyFont="1" applyFill="1" applyBorder="1"/>
    <xf numFmtId="164" fontId="1" fillId="8" borderId="15" xfId="1" applyNumberFormat="1" applyFont="1" applyFill="1" applyBorder="1"/>
    <xf numFmtId="43" fontId="1" fillId="8" borderId="15" xfId="0" applyNumberFormat="1" applyFont="1" applyFill="1" applyBorder="1"/>
    <xf numFmtId="0" fontId="1" fillId="8" borderId="22" xfId="0" applyFont="1" applyFill="1" applyBorder="1"/>
    <xf numFmtId="43" fontId="13" fillId="8" borderId="23" xfId="0" applyNumberFormat="1" applyFont="1" applyFill="1" applyBorder="1"/>
    <xf numFmtId="43" fontId="13" fillId="8" borderId="24" xfId="0" applyNumberFormat="1" applyFont="1" applyFill="1" applyBorder="1"/>
    <xf numFmtId="0" fontId="1" fillId="8" borderId="6" xfId="0" applyFont="1" applyFill="1" applyBorder="1"/>
    <xf numFmtId="164" fontId="1" fillId="8" borderId="6" xfId="1" applyNumberFormat="1" applyFont="1" applyFill="1" applyBorder="1"/>
    <xf numFmtId="0" fontId="1" fillId="8" borderId="0" xfId="0" applyFont="1" applyFill="1"/>
    <xf numFmtId="43" fontId="13" fillId="8" borderId="10" xfId="0" applyNumberFormat="1" applyFont="1" applyFill="1" applyBorder="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5" fillId="0" borderId="0" xfId="0" applyFont="1" applyAlignment="1">
      <alignment horizontal="left"/>
    </xf>
    <xf numFmtId="0" fontId="5" fillId="0" borderId="0" xfId="0" applyFont="1" applyAlignment="1">
      <alignment horizontal="right"/>
    </xf>
    <xf numFmtId="0" fontId="1" fillId="0" borderId="0" xfId="0" applyFont="1" applyAlignment="1">
      <alignment horizontal="center"/>
    </xf>
    <xf numFmtId="164" fontId="0" fillId="0" borderId="6" xfId="0" applyNumberFormat="1" applyBorder="1"/>
    <xf numFmtId="164" fontId="1" fillId="0" borderId="6" xfId="0" applyNumberFormat="1" applyFont="1" applyBorder="1"/>
  </cellXfs>
  <cellStyles count="3">
    <cellStyle name="Comma" xfId="1" builtinId="3"/>
    <cellStyle name="Comma 2" xfId="2" xr:uid="{A7BC1E4A-061D-498A-956E-C8C8F9E82D8A}"/>
    <cellStyle name="Normal" xfId="0" builtinId="0"/>
  </cellStyles>
  <dxfs count="9">
    <dxf>
      <border outline="0">
        <bottom style="thin">
          <color indexed="64"/>
        </bottom>
      </border>
    </dxf>
    <dxf>
      <font>
        <b/>
        <i val="0"/>
        <strike val="0"/>
        <condense val="0"/>
        <extend val="0"/>
        <outline val="0"/>
        <shadow val="0"/>
        <u val="none"/>
        <vertAlign val="baseline"/>
        <sz val="12"/>
        <color theme="1"/>
        <name val="Calibri"/>
        <family val="2"/>
        <scheme val="minor"/>
      </font>
      <numFmt numFmtId="164" formatCode="_-* #,##0_-;\-* #,##0_-;_-* &quot;-&quot;??_-;_-@_-"/>
      <fill>
        <patternFill patternType="solid">
          <fgColor indexed="64"/>
          <bgColor theme="8" tint="0.79998168889431442"/>
        </patternFill>
      </fill>
      <alignment horizontal="center" vertical="bottom" textRotation="0" wrapText="0" indent="0" justifyLastLine="0" shrinkToFit="0" readingOrder="0"/>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numFmt numFmtId="35" formatCode="_-* #,##0.00_-;\-* #,##0.00_-;_-* &quot;-&quot;??_-;_-@_-"/>
      <border diagonalUp="0" diagonalDown="0">
        <left style="thin">
          <color indexed="64"/>
        </left>
        <right style="thin">
          <color indexed="64"/>
        </right>
        <top style="thin">
          <color indexed="64"/>
        </top>
        <bottom style="thin">
          <color indexed="64"/>
        </bottom>
        <vertical/>
        <horizontal/>
      </border>
    </dxf>
    <dxf>
      <numFmt numFmtId="35" formatCode="_-* #,##0.00_-;\-* #,##0.00_-;_-* &quot;-&quot;??_-;_-@_-"/>
      <border diagonalUp="0" diagonalDown="0">
        <left style="thin">
          <color indexed="64"/>
        </left>
        <right style="thin">
          <color indexed="64"/>
        </right>
        <top style="thin">
          <color indexed="64"/>
        </top>
        <bottom style="thin">
          <color indexed="64"/>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9C7B0C-BFC6-4854-AC1A-D76125D21595}" name="Table1" displayName="Table1" ref="B1:O25" totalsRowShown="0">
  <autoFilter ref="B1:O25" xr:uid="{E89C7B0C-BFC6-4854-AC1A-D76125D21595}"/>
  <tableColumns count="14">
    <tableColumn id="1" xr3:uid="{A084EA5F-447C-4AB9-AE2C-34F77175B1E2}" name="Column1"/>
    <tableColumn id="3" xr3:uid="{E4A8D211-A94F-466B-A09F-E2B1D0F3FA07}" name="Column3"/>
    <tableColumn id="4" xr3:uid="{B3E69FA7-BC51-4595-9553-672FE4D88DAE}" name="Column4"/>
    <tableColumn id="5" xr3:uid="{D011365E-FBE4-48DF-A16A-03EBE9227A81}" name="Column5"/>
    <tableColumn id="6" xr3:uid="{F1A93629-6883-4245-BFD7-04034567FCFD}" name="Column6"/>
    <tableColumn id="7" xr3:uid="{7BD1E7FD-89AC-4820-966C-92A074005BA2}" name="Column7"/>
    <tableColumn id="8" xr3:uid="{8D645F82-2777-439B-AFB2-98D65C1CA82C}" name="Column8"/>
    <tableColumn id="9" xr3:uid="{14D6061F-CC8E-4CD6-8331-B035E2B42AC5}" name="Column9"/>
    <tableColumn id="10" xr3:uid="{548079E4-0D77-4290-98E3-701F3C735833}" name="Column10"/>
    <tableColumn id="11" xr3:uid="{55289A78-D376-4B04-9483-26E362D881BA}" name="Column11"/>
    <tableColumn id="12" xr3:uid="{6CBBE84C-ABB8-40F1-9FC1-D57B294A68E0}" name="Column12"/>
    <tableColumn id="13" xr3:uid="{CF181B4B-25A2-4A70-8A9D-F42656DBDE2C}" name="Column13"/>
    <tableColumn id="14" xr3:uid="{28160216-8098-4C9E-846F-99D4586949F9}" name="Column14"/>
    <tableColumn id="15" xr3:uid="{0800ADD0-084C-4F53-AFA9-17C6686348A3}" name="Column1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E773901-9E8A-4C21-9EAB-FB9FB788D8FE}" name="Table4" displayName="Table4" ref="A1:O26" totalsRowShown="0">
  <autoFilter ref="A1:O26" xr:uid="{1E773901-9E8A-4C21-9EAB-FB9FB788D8FE}"/>
  <tableColumns count="15">
    <tableColumn id="2" xr3:uid="{D4F63028-31F4-4C02-A87A-C1BA4D459810}" name="Column2"/>
    <tableColumn id="1" xr3:uid="{BBF61550-F339-430C-870C-07B7E1D8A2FF}" name="Column1"/>
    <tableColumn id="3" xr3:uid="{6A37CFC9-1847-48D9-BE5F-690B8B65CC87}" name="Column3"/>
    <tableColumn id="4" xr3:uid="{7306CAF7-4CA1-4644-BB7F-E48204B0EFEC}" name="Column4"/>
    <tableColumn id="5" xr3:uid="{4C4A93BE-027E-40B3-99DF-7F31B2C2CFB5}" name="Column5"/>
    <tableColumn id="6" xr3:uid="{CD557E23-E68E-42DE-A180-479627649FD6}" name="Column6"/>
    <tableColumn id="7" xr3:uid="{2142DF4F-6A8A-4DA5-9641-9BAFC92F1B72}" name="Column7"/>
    <tableColumn id="8" xr3:uid="{DFC5C2BC-6836-471C-8778-066B6417751F}" name="Column8"/>
    <tableColumn id="9" xr3:uid="{665CB22B-E123-4D3A-9B9A-EEAD1A555241}" name="Column9"/>
    <tableColumn id="10" xr3:uid="{299D6EED-7BA6-4ED9-993B-2FD3625AA030}" name="Column10"/>
    <tableColumn id="11" xr3:uid="{96077E45-141A-40FE-9E38-D1417039A72F}" name="Column11"/>
    <tableColumn id="12" xr3:uid="{C54014B5-1C02-406E-94AD-56A1021093C6}" name="Column12"/>
    <tableColumn id="13" xr3:uid="{05E58393-F3F6-4260-93DD-41A6CB5C44D5}" name="Column13"/>
    <tableColumn id="14" xr3:uid="{99888797-A0EC-4C0D-9EBC-426BABDE7319}" name="Column14"/>
    <tableColumn id="15" xr3:uid="{355322C2-8501-4A91-A5C8-25139197B04E}" name="Column15"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A4244AC-9263-4DDC-A31F-796ED46C4154}" name="Table5" displayName="Table5" ref="B1:O24" totalsRowShown="0">
  <autoFilter ref="B1:O24" xr:uid="{BA4244AC-9263-4DDC-A31F-796ED46C4154}"/>
  <tableColumns count="14">
    <tableColumn id="1" xr3:uid="{802FCFD2-0807-41A6-AD84-24CEE2F4267D}" name="Column1"/>
    <tableColumn id="3" xr3:uid="{A254A414-EA4E-42FB-9E10-86F65A351B7B}" name="Column3"/>
    <tableColumn id="4" xr3:uid="{3D00BABC-8108-4952-A00F-825F4B9C2438}" name="Column4"/>
    <tableColumn id="5" xr3:uid="{AE370987-0235-4A25-96C5-A42741E52066}" name="Column5"/>
    <tableColumn id="6" xr3:uid="{FCC58B58-EC16-4C80-8512-D2BEB0057832}" name="Column6"/>
    <tableColumn id="7" xr3:uid="{24D07A23-BF84-48EA-B0FC-54B9989FBEB7}" name="Column7"/>
    <tableColumn id="8" xr3:uid="{F9429B7E-157D-43EC-8958-F48AE6128391}" name="Column8"/>
    <tableColumn id="9" xr3:uid="{24F44738-FF01-45C0-8309-A5A155D6FF61}" name="Column9"/>
    <tableColumn id="10" xr3:uid="{DB1A41B2-D937-460E-8870-135E2DE26870}" name="Column10"/>
    <tableColumn id="11" xr3:uid="{CF63E2A1-6C92-49DF-917F-505FA9937DD2}" name="Column11"/>
    <tableColumn id="12" xr3:uid="{29EB8CC7-5CD4-48BA-A7CB-03EEAF3DD302}" name="Column12"/>
    <tableColumn id="13" xr3:uid="{469CFEC2-7098-4888-8624-65FF01E32CC6}" name="Column13"/>
    <tableColumn id="14" xr3:uid="{1E12E17D-AEFE-489F-88B4-AE2CABDA992B}" name="Column14"/>
    <tableColumn id="15" xr3:uid="{49AF71AE-8925-4D87-85A3-AD94EDDD9E0F}" name="Column15" dataDxfId="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578203-4BA4-4065-84E2-F5D1DFF26BF8}" name="Table3" displayName="Table3" ref="A5:D27" totalsRowShown="0" headerRowDxfId="1" tableBorderDxfId="0" headerRowCellStyle="Comma">
  <autoFilter ref="A5:D27" xr:uid="{00578203-4BA4-4065-84E2-F5D1DFF26BF8}"/>
  <tableColumns count="4">
    <tableColumn id="1" xr3:uid="{2DF59F62-FFE1-4F9D-BDC9-E8AE4A638BCF}" name="Column1"/>
    <tableColumn id="2" xr3:uid="{9E2C3CB9-3F90-48F0-9805-6D72CEACC8F7}" name="Column2"/>
    <tableColumn id="3" xr3:uid="{EA17BE6B-6264-40EB-A79E-7047E88A2632}" name="Column3"/>
    <tableColumn id="4" xr3:uid="{D75A8558-70F4-4452-BA48-EC4FC14944BD}" name="Column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B3:U20"/>
  <sheetViews>
    <sheetView tabSelected="1" zoomScale="85" zoomScaleNormal="85" workbookViewId="0">
      <selection activeCell="E19" sqref="E19"/>
    </sheetView>
  </sheetViews>
  <sheetFormatPr defaultColWidth="10.69921875" defaultRowHeight="15.6" x14ac:dyDescent="0.3"/>
  <cols>
    <col min="2" max="2" width="50" customWidth="1"/>
    <col min="3" max="3" width="15.19921875" customWidth="1"/>
    <col min="4" max="4" width="0" hidden="1" customWidth="1"/>
  </cols>
  <sheetData>
    <row r="3" spans="2:21" ht="16.2" thickBot="1" x14ac:dyDescent="0.35"/>
    <row r="4" spans="2:21" x14ac:dyDescent="0.3">
      <c r="B4" s="129" t="s">
        <v>4</v>
      </c>
      <c r="C4" s="130"/>
      <c r="D4" s="131"/>
      <c r="E4" s="2"/>
    </row>
    <row r="5" spans="2:21" ht="16.2" thickBot="1" x14ac:dyDescent="0.35">
      <c r="B5" s="132" t="s">
        <v>8</v>
      </c>
      <c r="C5" s="133"/>
      <c r="D5" s="134"/>
      <c r="E5" s="2"/>
    </row>
    <row r="6" spans="2:21" x14ac:dyDescent="0.3">
      <c r="B6" s="80" t="s">
        <v>6</v>
      </c>
      <c r="C6" s="81" t="s">
        <v>5</v>
      </c>
      <c r="D6" s="82"/>
      <c r="F6" s="119" t="s">
        <v>9</v>
      </c>
      <c r="G6" s="119"/>
      <c r="H6" s="119"/>
      <c r="I6" s="119"/>
      <c r="J6" s="120"/>
    </row>
    <row r="7" spans="2:21" ht="16.05" customHeight="1" x14ac:dyDescent="0.3">
      <c r="B7" s="69" t="s">
        <v>21</v>
      </c>
      <c r="C7" s="31">
        <v>500</v>
      </c>
      <c r="D7" s="68"/>
      <c r="F7" s="121"/>
      <c r="G7" s="121"/>
      <c r="H7" s="121"/>
      <c r="I7" s="121"/>
      <c r="J7" s="122"/>
      <c r="K7" s="3"/>
      <c r="L7" s="3"/>
    </row>
    <row r="8" spans="2:21" x14ac:dyDescent="0.3">
      <c r="B8" s="69" t="s">
        <v>99</v>
      </c>
      <c r="C8" s="138">
        <v>399</v>
      </c>
      <c r="D8" s="68"/>
      <c r="E8" s="67"/>
      <c r="F8" s="123"/>
      <c r="G8" s="123"/>
      <c r="H8" s="123"/>
      <c r="I8" s="123"/>
      <c r="J8" s="124"/>
      <c r="K8" s="3"/>
      <c r="L8" s="3"/>
    </row>
    <row r="9" spans="2:21" x14ac:dyDescent="0.3">
      <c r="B9" s="69"/>
      <c r="C9" s="138"/>
      <c r="D9" s="68"/>
      <c r="K9" s="3"/>
      <c r="L9" s="3"/>
    </row>
    <row r="10" spans="2:21" ht="16.05" customHeight="1" x14ac:dyDescent="0.3">
      <c r="B10" s="70" t="s">
        <v>10</v>
      </c>
      <c r="C10" s="138"/>
      <c r="D10" s="68"/>
      <c r="E10" s="83"/>
      <c r="F10" s="119" t="s">
        <v>11</v>
      </c>
      <c r="G10" s="119"/>
      <c r="H10" s="119"/>
      <c r="I10" s="119"/>
      <c r="J10" s="120"/>
      <c r="K10" s="3"/>
      <c r="L10" s="3"/>
    </row>
    <row r="11" spans="2:21" x14ac:dyDescent="0.3">
      <c r="B11" s="69" t="s">
        <v>7</v>
      </c>
      <c r="C11" s="138">
        <v>1351</v>
      </c>
      <c r="D11" s="68"/>
      <c r="F11" s="121"/>
      <c r="G11" s="121"/>
      <c r="H11" s="121"/>
      <c r="I11" s="121"/>
      <c r="J11" s="122"/>
      <c r="K11" s="3"/>
      <c r="L11" s="3"/>
    </row>
    <row r="12" spans="2:21" x14ac:dyDescent="0.3">
      <c r="B12" s="69"/>
      <c r="C12" s="138"/>
      <c r="D12" s="68"/>
      <c r="F12" s="66"/>
      <c r="G12" s="66"/>
      <c r="H12" s="66"/>
      <c r="I12" s="66"/>
      <c r="J12" s="66"/>
      <c r="K12" s="3"/>
      <c r="L12" s="3"/>
    </row>
    <row r="13" spans="2:21" x14ac:dyDescent="0.3">
      <c r="B13" s="70" t="s">
        <v>20</v>
      </c>
      <c r="C13" s="139">
        <v>1351</v>
      </c>
      <c r="D13" s="68"/>
    </row>
    <row r="14" spans="2:21" x14ac:dyDescent="0.3">
      <c r="B14" s="69"/>
      <c r="C14" s="8"/>
      <c r="D14" s="68"/>
    </row>
    <row r="15" spans="2:21" ht="16.05" customHeight="1" x14ac:dyDescent="0.3">
      <c r="B15" s="71" t="s">
        <v>12</v>
      </c>
      <c r="C15" s="62" t="s">
        <v>49</v>
      </c>
      <c r="D15" s="72" t="s">
        <v>50</v>
      </c>
      <c r="E15" s="84"/>
      <c r="F15" s="125" t="s">
        <v>13</v>
      </c>
      <c r="G15" s="125"/>
      <c r="H15" s="125"/>
      <c r="I15" s="125"/>
      <c r="J15" s="126"/>
    </row>
    <row r="16" spans="2:21" x14ac:dyDescent="0.3">
      <c r="B16" s="73" t="s">
        <v>22</v>
      </c>
      <c r="C16" s="60">
        <v>59</v>
      </c>
      <c r="D16" s="68">
        <v>474.76</v>
      </c>
      <c r="E16" s="67"/>
      <c r="F16" s="127"/>
      <c r="G16" s="127"/>
      <c r="H16" s="127"/>
      <c r="I16" s="127"/>
      <c r="J16" s="128"/>
      <c r="U16" s="64" t="s">
        <v>105</v>
      </c>
    </row>
    <row r="17" spans="2:21" s="47" customFormat="1" x14ac:dyDescent="0.3">
      <c r="B17" s="73" t="s">
        <v>98</v>
      </c>
      <c r="C17" s="60">
        <v>800</v>
      </c>
      <c r="D17" s="74"/>
      <c r="F17" s="48"/>
      <c r="G17" s="48"/>
      <c r="H17" s="48"/>
      <c r="I17" s="48"/>
      <c r="J17" s="48"/>
      <c r="U17" s="47">
        <v>3</v>
      </c>
    </row>
    <row r="18" spans="2:21" x14ac:dyDescent="0.3">
      <c r="B18" s="73" t="s">
        <v>23</v>
      </c>
      <c r="C18" s="60">
        <v>311.88</v>
      </c>
      <c r="D18" s="68"/>
      <c r="F18" s="4"/>
      <c r="G18" s="4"/>
      <c r="H18" s="4"/>
      <c r="I18" s="4"/>
      <c r="J18" s="4"/>
    </row>
    <row r="19" spans="2:21" s="6" customFormat="1" x14ac:dyDescent="0.3">
      <c r="B19" s="75" t="s">
        <v>100</v>
      </c>
      <c r="C19" s="61">
        <v>180</v>
      </c>
      <c r="D19" s="76"/>
      <c r="E19" s="85"/>
      <c r="F19" s="5"/>
      <c r="G19" s="5"/>
      <c r="H19" s="5"/>
      <c r="I19" s="5"/>
      <c r="J19" s="5"/>
    </row>
    <row r="20" spans="2:21" ht="18" thickBot="1" x14ac:dyDescent="0.5">
      <c r="B20" s="77" t="s">
        <v>14</v>
      </c>
      <c r="C20" s="78">
        <f>SUM(C16:C19)</f>
        <v>1350.88</v>
      </c>
      <c r="D20" s="79"/>
    </row>
  </sheetData>
  <mergeCells count="5">
    <mergeCell ref="F10:J11"/>
    <mergeCell ref="F6:J8"/>
    <mergeCell ref="F15:J16"/>
    <mergeCell ref="B4:D4"/>
    <mergeCell ref="B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B1:U26"/>
  <sheetViews>
    <sheetView topLeftCell="A2" zoomScale="70" zoomScaleNormal="70" workbookViewId="0">
      <selection activeCell="G31" sqref="G31"/>
    </sheetView>
  </sheetViews>
  <sheetFormatPr defaultColWidth="10.69921875" defaultRowHeight="15.6" x14ac:dyDescent="0.3"/>
  <cols>
    <col min="1" max="1" width="7.09765625" customWidth="1"/>
    <col min="2" max="2" width="31" customWidth="1"/>
    <col min="3" max="3" width="7" customWidth="1"/>
    <col min="4" max="4" width="6.69921875" customWidth="1"/>
    <col min="5" max="5" width="7.09765625" customWidth="1"/>
    <col min="11" max="15" width="11.19921875" customWidth="1"/>
    <col min="16" max="16" width="12" bestFit="1" customWidth="1"/>
  </cols>
  <sheetData>
    <row r="1" spans="2:21" hidden="1" x14ac:dyDescent="0.3">
      <c r="B1" t="s">
        <v>80</v>
      </c>
      <c r="C1" t="s">
        <v>82</v>
      </c>
      <c r="D1" t="s">
        <v>83</v>
      </c>
      <c r="E1" t="s">
        <v>84</v>
      </c>
      <c r="F1" t="s">
        <v>85</v>
      </c>
      <c r="G1" t="s">
        <v>86</v>
      </c>
      <c r="H1" t="s">
        <v>87</v>
      </c>
      <c r="I1" t="s">
        <v>88</v>
      </c>
      <c r="J1" t="s">
        <v>89</v>
      </c>
      <c r="K1" t="s">
        <v>90</v>
      </c>
      <c r="L1" t="s">
        <v>91</v>
      </c>
      <c r="M1" t="s">
        <v>92</v>
      </c>
      <c r="N1" t="s">
        <v>93</v>
      </c>
      <c r="O1" t="s">
        <v>94</v>
      </c>
    </row>
    <row r="4" spans="2:21" x14ac:dyDescent="0.3">
      <c r="B4" s="1" t="s">
        <v>110</v>
      </c>
      <c r="Q4" t="s">
        <v>43</v>
      </c>
    </row>
    <row r="5" spans="2:21" ht="16.2" thickBot="1" x14ac:dyDescent="0.35">
      <c r="B5" s="1" t="s">
        <v>0</v>
      </c>
      <c r="Q5" s="25" t="s">
        <v>101</v>
      </c>
      <c r="R5" s="25"/>
      <c r="S5" s="25"/>
      <c r="T5" s="25"/>
      <c r="U5" s="25"/>
    </row>
    <row r="6" spans="2:21" x14ac:dyDescent="0.3">
      <c r="B6" s="101"/>
      <c r="C6" s="102">
        <v>45292</v>
      </c>
      <c r="D6" s="102">
        <v>45323</v>
      </c>
      <c r="E6" s="102">
        <v>45352</v>
      </c>
      <c r="F6" s="102">
        <v>45383</v>
      </c>
      <c r="G6" s="102">
        <v>45413</v>
      </c>
      <c r="H6" s="102">
        <v>45444</v>
      </c>
      <c r="I6" s="102">
        <v>45474</v>
      </c>
      <c r="J6" s="102">
        <v>45505</v>
      </c>
      <c r="K6" s="102">
        <v>45536</v>
      </c>
      <c r="L6" s="102">
        <v>45566</v>
      </c>
      <c r="M6" s="102">
        <v>45597</v>
      </c>
      <c r="N6" s="102">
        <v>45627</v>
      </c>
      <c r="O6" s="103" t="s">
        <v>3</v>
      </c>
      <c r="Q6" s="25" t="s">
        <v>41</v>
      </c>
      <c r="R6" s="25" t="s">
        <v>102</v>
      </c>
      <c r="S6" s="25" t="s">
        <v>103</v>
      </c>
      <c r="T6" s="25" t="s">
        <v>106</v>
      </c>
      <c r="U6" s="25" t="s">
        <v>42</v>
      </c>
    </row>
    <row r="7" spans="2:21" x14ac:dyDescent="0.3">
      <c r="B7" s="90" t="s">
        <v>1</v>
      </c>
      <c r="C7" s="8"/>
      <c r="D7" s="8"/>
      <c r="E7" s="8"/>
      <c r="F7" s="8"/>
      <c r="G7" s="8"/>
      <c r="H7" s="8"/>
      <c r="I7" s="8"/>
      <c r="J7" s="8"/>
      <c r="K7" s="8"/>
      <c r="L7" s="8"/>
      <c r="M7" s="8"/>
      <c r="N7" s="8"/>
      <c r="O7" s="68"/>
      <c r="Q7" s="28">
        <v>3</v>
      </c>
      <c r="R7" s="28">
        <v>1500</v>
      </c>
      <c r="S7" s="28">
        <v>0.03</v>
      </c>
      <c r="T7" s="28">
        <v>1</v>
      </c>
      <c r="U7" s="29">
        <f>(Q7*R7)*S7*T7</f>
        <v>135</v>
      </c>
    </row>
    <row r="8" spans="2:21" x14ac:dyDescent="0.3">
      <c r="B8" s="69" t="s">
        <v>101</v>
      </c>
      <c r="C8" s="8"/>
      <c r="D8" s="8"/>
      <c r="E8" s="8"/>
      <c r="F8" s="32">
        <f>U7</f>
        <v>135</v>
      </c>
      <c r="G8" s="30">
        <f>U7</f>
        <v>135</v>
      </c>
      <c r="H8" s="30">
        <f>U7</f>
        <v>135</v>
      </c>
      <c r="I8" s="30">
        <f>U7</f>
        <v>135</v>
      </c>
      <c r="J8" s="30">
        <f>U7</f>
        <v>135</v>
      </c>
      <c r="K8" s="30">
        <f>U7</f>
        <v>135</v>
      </c>
      <c r="L8" s="30">
        <f>U7</f>
        <v>135</v>
      </c>
      <c r="M8" s="30">
        <f>U7</f>
        <v>135</v>
      </c>
      <c r="N8" s="30">
        <f>U7</f>
        <v>135</v>
      </c>
      <c r="O8" s="86">
        <f>SUM(Table1[[#This Row],[Column6]:[Column14]])</f>
        <v>1215</v>
      </c>
    </row>
    <row r="9" spans="2:21" x14ac:dyDescent="0.3">
      <c r="B9" s="69" t="s">
        <v>107</v>
      </c>
      <c r="C9" s="8"/>
      <c r="D9" s="8"/>
      <c r="E9" s="8"/>
      <c r="F9" s="32">
        <f>U11</f>
        <v>180</v>
      </c>
      <c r="G9" s="32">
        <f>U11</f>
        <v>180</v>
      </c>
      <c r="H9" s="32">
        <f>U11</f>
        <v>180</v>
      </c>
      <c r="I9" s="32">
        <f>U11</f>
        <v>180</v>
      </c>
      <c r="J9" s="32">
        <f t="shared" ref="J9:N9" si="0">$U$11</f>
        <v>180</v>
      </c>
      <c r="K9" s="32">
        <f>U11</f>
        <v>180</v>
      </c>
      <c r="L9" s="32">
        <f>U11</f>
        <v>180</v>
      </c>
      <c r="M9" s="32">
        <f t="shared" si="0"/>
        <v>180</v>
      </c>
      <c r="N9" s="32">
        <f t="shared" si="0"/>
        <v>180</v>
      </c>
      <c r="O9" s="87">
        <f t="shared" ref="O9:O10" si="1">SUM(C9:N9)</f>
        <v>1620</v>
      </c>
      <c r="Q9" s="8" t="s">
        <v>107</v>
      </c>
      <c r="R9" s="25"/>
      <c r="S9" s="25"/>
      <c r="T9" s="25"/>
      <c r="U9" s="25"/>
    </row>
    <row r="10" spans="2:21" x14ac:dyDescent="0.3">
      <c r="B10" s="69" t="s">
        <v>108</v>
      </c>
      <c r="C10" s="8"/>
      <c r="D10" s="8"/>
      <c r="E10" s="8"/>
      <c r="F10" s="32">
        <f>U15</f>
        <v>72</v>
      </c>
      <c r="G10" s="32">
        <f>U15</f>
        <v>72</v>
      </c>
      <c r="H10" s="32">
        <f>U15</f>
        <v>72</v>
      </c>
      <c r="I10" s="32">
        <f>U15</f>
        <v>72</v>
      </c>
      <c r="J10" s="32">
        <f t="shared" ref="J10:L10" si="2">$U$15</f>
        <v>72</v>
      </c>
      <c r="K10" s="32">
        <f>U15</f>
        <v>72</v>
      </c>
      <c r="L10" s="32">
        <f t="shared" si="2"/>
        <v>72</v>
      </c>
      <c r="M10" s="32">
        <f>U15</f>
        <v>72</v>
      </c>
      <c r="N10" s="32">
        <f>U15</f>
        <v>72</v>
      </c>
      <c r="O10" s="87">
        <f t="shared" si="1"/>
        <v>648</v>
      </c>
      <c r="Q10" s="25" t="s">
        <v>41</v>
      </c>
      <c r="R10" s="25" t="s">
        <v>102</v>
      </c>
      <c r="S10" s="25" t="s">
        <v>103</v>
      </c>
      <c r="T10" s="25" t="s">
        <v>106</v>
      </c>
      <c r="U10" s="25" t="s">
        <v>42</v>
      </c>
    </row>
    <row r="11" spans="2:21" x14ac:dyDescent="0.3">
      <c r="B11" s="90" t="s">
        <v>15</v>
      </c>
      <c r="C11" s="92">
        <f>SUM(C8:C10)</f>
        <v>0</v>
      </c>
      <c r="D11" s="92">
        <f t="shared" ref="D11:O11" si="3">SUM(D8:D10)</f>
        <v>0</v>
      </c>
      <c r="E11" s="92">
        <f t="shared" si="3"/>
        <v>0</v>
      </c>
      <c r="F11" s="93">
        <f>SUM(F8:F10)</f>
        <v>387</v>
      </c>
      <c r="G11" s="94">
        <f t="shared" si="3"/>
        <v>387</v>
      </c>
      <c r="H11" s="94">
        <f t="shared" si="3"/>
        <v>387</v>
      </c>
      <c r="I11" s="94">
        <f t="shared" si="3"/>
        <v>387</v>
      </c>
      <c r="J11" s="94">
        <f t="shared" si="3"/>
        <v>387</v>
      </c>
      <c r="K11" s="94">
        <f t="shared" si="3"/>
        <v>387</v>
      </c>
      <c r="L11" s="94">
        <f t="shared" si="3"/>
        <v>387</v>
      </c>
      <c r="M11" s="94">
        <f t="shared" si="3"/>
        <v>387</v>
      </c>
      <c r="N11" s="94">
        <f t="shared" si="3"/>
        <v>387</v>
      </c>
      <c r="O11" s="95">
        <f t="shared" si="3"/>
        <v>3483</v>
      </c>
      <c r="Q11" s="28">
        <v>3</v>
      </c>
      <c r="R11" s="28">
        <v>1500</v>
      </c>
      <c r="S11" s="28">
        <v>0.04</v>
      </c>
      <c r="T11" s="28">
        <v>1</v>
      </c>
      <c r="U11" s="29">
        <f>(Q11*R11)*S11*T11</f>
        <v>180</v>
      </c>
    </row>
    <row r="12" spans="2:21" x14ac:dyDescent="0.3">
      <c r="B12" s="69"/>
      <c r="C12" s="8"/>
      <c r="D12" s="8"/>
      <c r="E12" s="8"/>
      <c r="F12" s="8"/>
      <c r="G12" s="8"/>
      <c r="H12" s="8"/>
      <c r="I12" s="8"/>
      <c r="J12" s="8"/>
      <c r="K12" s="8"/>
      <c r="L12" s="8"/>
      <c r="M12" s="8"/>
      <c r="N12" s="8"/>
      <c r="O12" s="68"/>
    </row>
    <row r="13" spans="2:21" x14ac:dyDescent="0.3">
      <c r="B13" s="90" t="s">
        <v>2</v>
      </c>
      <c r="C13" s="8"/>
      <c r="D13" s="8"/>
      <c r="E13" s="8"/>
      <c r="F13" s="32"/>
      <c r="G13" s="8"/>
      <c r="H13" s="8"/>
      <c r="I13" s="8"/>
      <c r="J13" s="8"/>
      <c r="K13" s="8"/>
      <c r="L13" s="8"/>
      <c r="M13" s="8"/>
      <c r="N13" s="8"/>
      <c r="O13" s="68"/>
      <c r="Q13" s="8" t="s">
        <v>108</v>
      </c>
      <c r="R13" s="25"/>
      <c r="S13" s="25"/>
      <c r="T13" s="25"/>
      <c r="U13" s="25"/>
    </row>
    <row r="14" spans="2:21" x14ac:dyDescent="0.3">
      <c r="B14" s="73" t="s">
        <v>22</v>
      </c>
      <c r="C14" s="30">
        <v>0</v>
      </c>
      <c r="D14" s="30">
        <v>0</v>
      </c>
      <c r="E14" s="30">
        <v>0</v>
      </c>
      <c r="F14" s="30">
        <v>5</v>
      </c>
      <c r="G14" s="30">
        <v>5</v>
      </c>
      <c r="H14" s="30">
        <v>5</v>
      </c>
      <c r="I14" s="30">
        <v>5</v>
      </c>
      <c r="J14" s="30">
        <v>5</v>
      </c>
      <c r="K14" s="30">
        <v>5</v>
      </c>
      <c r="L14" s="30">
        <v>5</v>
      </c>
      <c r="M14" s="30">
        <v>5</v>
      </c>
      <c r="N14" s="30">
        <v>5</v>
      </c>
      <c r="O14" s="88">
        <f>SUM(C14:N14)</f>
        <v>45</v>
      </c>
      <c r="Q14" s="25" t="s">
        <v>41</v>
      </c>
      <c r="R14" s="25" t="s">
        <v>102</v>
      </c>
      <c r="S14" s="25" t="s">
        <v>103</v>
      </c>
      <c r="T14" s="25" t="s">
        <v>106</v>
      </c>
      <c r="U14" s="25" t="s">
        <v>42</v>
      </c>
    </row>
    <row r="15" spans="2:21" s="6" customFormat="1" x14ac:dyDescent="0.3">
      <c r="B15" s="69" t="s">
        <v>23</v>
      </c>
      <c r="C15" s="30">
        <v>0</v>
      </c>
      <c r="D15" s="30">
        <v>0</v>
      </c>
      <c r="E15" s="30">
        <v>0</v>
      </c>
      <c r="F15" s="8">
        <f>312/12</f>
        <v>26</v>
      </c>
      <c r="G15" s="8">
        <f t="shared" ref="G15:N15" si="4">312/12</f>
        <v>26</v>
      </c>
      <c r="H15" s="8">
        <f t="shared" si="4"/>
        <v>26</v>
      </c>
      <c r="I15" s="8">
        <f t="shared" si="4"/>
        <v>26</v>
      </c>
      <c r="J15" s="8">
        <f t="shared" si="4"/>
        <v>26</v>
      </c>
      <c r="K15" s="8">
        <f t="shared" si="4"/>
        <v>26</v>
      </c>
      <c r="L15" s="8">
        <f t="shared" si="4"/>
        <v>26</v>
      </c>
      <c r="M15" s="8">
        <f t="shared" si="4"/>
        <v>26</v>
      </c>
      <c r="N15" s="8">
        <f t="shared" si="4"/>
        <v>26</v>
      </c>
      <c r="O15" s="88">
        <f>SUM(C15:N15)</f>
        <v>234</v>
      </c>
      <c r="Q15" s="28">
        <v>1</v>
      </c>
      <c r="R15" s="28">
        <v>1500</v>
      </c>
      <c r="S15" s="28" t="s">
        <v>109</v>
      </c>
      <c r="T15" s="28">
        <v>1</v>
      </c>
      <c r="U15" s="29">
        <f>(Q15*R15*0.04*T15)+(Q15*R15*0.04*T15*20%)</f>
        <v>72</v>
      </c>
    </row>
    <row r="16" spans="2:21" x14ac:dyDescent="0.3">
      <c r="B16" s="69" t="s">
        <v>44</v>
      </c>
      <c r="C16" s="30">
        <v>0</v>
      </c>
      <c r="D16" s="30">
        <v>0</v>
      </c>
      <c r="E16" s="30">
        <v>0</v>
      </c>
      <c r="F16" s="33">
        <v>120</v>
      </c>
      <c r="G16" s="33">
        <v>120</v>
      </c>
      <c r="H16" s="33">
        <v>120</v>
      </c>
      <c r="I16" s="33">
        <v>120</v>
      </c>
      <c r="J16" s="33">
        <v>120</v>
      </c>
      <c r="K16" s="33">
        <v>120</v>
      </c>
      <c r="L16" s="33">
        <v>120</v>
      </c>
      <c r="M16" s="33">
        <v>120</v>
      </c>
      <c r="N16" s="33">
        <v>120</v>
      </c>
      <c r="O16" s="89">
        <f t="shared" ref="O16:O21" si="5">SUM(C16:N16)</f>
        <v>1080</v>
      </c>
      <c r="Q16" s="6"/>
      <c r="R16" s="6"/>
      <c r="S16" s="6"/>
      <c r="T16" s="6"/>
      <c r="U16" s="6"/>
    </row>
    <row r="17" spans="2:21" x14ac:dyDescent="0.3">
      <c r="B17" s="69" t="s">
        <v>45</v>
      </c>
      <c r="C17" s="30">
        <v>0</v>
      </c>
      <c r="D17" s="30">
        <v>0</v>
      </c>
      <c r="E17" s="30">
        <v>0</v>
      </c>
      <c r="F17" s="33">
        <v>10</v>
      </c>
      <c r="G17" s="33">
        <v>10</v>
      </c>
      <c r="H17" s="33">
        <v>10</v>
      </c>
      <c r="I17" s="33">
        <v>10</v>
      </c>
      <c r="J17" s="33">
        <v>10</v>
      </c>
      <c r="K17" s="33">
        <v>10</v>
      </c>
      <c r="L17" s="33">
        <v>10</v>
      </c>
      <c r="M17" s="33">
        <v>10</v>
      </c>
      <c r="N17" s="33">
        <v>10</v>
      </c>
      <c r="O17" s="89">
        <f t="shared" si="5"/>
        <v>90</v>
      </c>
      <c r="Q17" s="6" t="s">
        <v>51</v>
      </c>
      <c r="R17" s="6"/>
      <c r="S17" s="6"/>
      <c r="T17" s="6"/>
      <c r="U17" s="6"/>
    </row>
    <row r="18" spans="2:21" x14ac:dyDescent="0.3">
      <c r="B18" s="69" t="s">
        <v>46</v>
      </c>
      <c r="C18" s="30">
        <v>0</v>
      </c>
      <c r="D18" s="30">
        <v>0</v>
      </c>
      <c r="E18" s="30">
        <v>0</v>
      </c>
      <c r="F18" s="33">
        <v>47</v>
      </c>
      <c r="G18" s="33"/>
      <c r="H18" s="33"/>
      <c r="I18" s="33"/>
      <c r="J18" s="33"/>
      <c r="K18" s="33"/>
      <c r="L18" s="33">
        <v>47</v>
      </c>
      <c r="M18" s="33"/>
      <c r="N18" s="33"/>
      <c r="O18" s="89">
        <f t="shared" si="5"/>
        <v>94</v>
      </c>
      <c r="Q18" s="35" t="s">
        <v>104</v>
      </c>
      <c r="R18" s="6"/>
      <c r="S18" s="6"/>
      <c r="T18" s="6"/>
      <c r="U18" s="6"/>
    </row>
    <row r="19" spans="2:21" x14ac:dyDescent="0.3">
      <c r="B19" s="69" t="s">
        <v>112</v>
      </c>
      <c r="C19" s="30">
        <v>0</v>
      </c>
      <c r="D19" s="30">
        <v>0</v>
      </c>
      <c r="E19" s="30">
        <v>0</v>
      </c>
      <c r="F19" s="33">
        <v>15</v>
      </c>
      <c r="G19" s="33">
        <v>15</v>
      </c>
      <c r="H19" s="33">
        <v>15</v>
      </c>
      <c r="I19" s="33">
        <v>15</v>
      </c>
      <c r="J19" s="33">
        <v>15</v>
      </c>
      <c r="K19" s="33">
        <v>15</v>
      </c>
      <c r="L19" s="33">
        <v>15</v>
      </c>
      <c r="M19" s="33">
        <v>15</v>
      </c>
      <c r="N19" s="33">
        <v>15</v>
      </c>
      <c r="O19" s="89">
        <f t="shared" si="5"/>
        <v>135</v>
      </c>
      <c r="Q19" s="35"/>
      <c r="R19" s="6"/>
      <c r="S19" s="6"/>
      <c r="T19" s="6"/>
      <c r="U19" s="6"/>
    </row>
    <row r="20" spans="2:21" x14ac:dyDescent="0.3">
      <c r="B20" s="69" t="s">
        <v>55</v>
      </c>
      <c r="C20" s="30">
        <v>0</v>
      </c>
      <c r="D20" s="30">
        <v>0</v>
      </c>
      <c r="E20" s="30">
        <v>0</v>
      </c>
      <c r="F20" s="33">
        <v>22</v>
      </c>
      <c r="G20" s="33">
        <v>22</v>
      </c>
      <c r="H20" s="33">
        <v>22</v>
      </c>
      <c r="I20" s="33">
        <v>22</v>
      </c>
      <c r="J20" s="33">
        <v>22</v>
      </c>
      <c r="K20" s="33">
        <v>22</v>
      </c>
      <c r="L20" s="33">
        <v>22</v>
      </c>
      <c r="M20" s="33">
        <v>22</v>
      </c>
      <c r="N20" s="33">
        <v>22</v>
      </c>
      <c r="O20" s="89">
        <f t="shared" si="5"/>
        <v>198</v>
      </c>
    </row>
    <row r="21" spans="2:21" x14ac:dyDescent="0.3">
      <c r="B21" s="69" t="s">
        <v>47</v>
      </c>
      <c r="C21" s="30"/>
      <c r="D21" s="30"/>
      <c r="E21" s="30"/>
      <c r="F21" s="33">
        <v>50</v>
      </c>
      <c r="G21" s="33">
        <v>50</v>
      </c>
      <c r="H21" s="33">
        <v>50</v>
      </c>
      <c r="I21" s="33">
        <v>50</v>
      </c>
      <c r="J21" s="33">
        <v>50</v>
      </c>
      <c r="K21" s="33">
        <v>50</v>
      </c>
      <c r="L21" s="33">
        <v>50</v>
      </c>
      <c r="M21" s="33">
        <v>50</v>
      </c>
      <c r="N21" s="33">
        <v>50</v>
      </c>
      <c r="O21" s="89">
        <f t="shared" si="5"/>
        <v>450</v>
      </c>
      <c r="Q21" s="37" t="s">
        <v>52</v>
      </c>
      <c r="R21" s="37"/>
      <c r="S21" s="36" t="s">
        <v>105</v>
      </c>
      <c r="T21" s="26">
        <v>267</v>
      </c>
      <c r="U21" t="s">
        <v>54</v>
      </c>
    </row>
    <row r="22" spans="2:21" x14ac:dyDescent="0.3">
      <c r="B22" s="90" t="s">
        <v>16</v>
      </c>
      <c r="C22" s="96">
        <f t="shared" ref="C22:O22" si="6">SUM(C14:C21)</f>
        <v>0</v>
      </c>
      <c r="D22" s="96">
        <f t="shared" si="6"/>
        <v>0</v>
      </c>
      <c r="E22" s="96">
        <f t="shared" si="6"/>
        <v>0</v>
      </c>
      <c r="F22" s="96">
        <f t="shared" si="6"/>
        <v>295</v>
      </c>
      <c r="G22" s="96">
        <f t="shared" si="6"/>
        <v>248</v>
      </c>
      <c r="H22" s="96">
        <f t="shared" si="6"/>
        <v>248</v>
      </c>
      <c r="I22" s="96">
        <f t="shared" si="6"/>
        <v>248</v>
      </c>
      <c r="J22" s="96">
        <f t="shared" si="6"/>
        <v>248</v>
      </c>
      <c r="K22" s="96">
        <f t="shared" si="6"/>
        <v>248</v>
      </c>
      <c r="L22" s="96">
        <f t="shared" si="6"/>
        <v>295</v>
      </c>
      <c r="M22" s="96">
        <f t="shared" si="6"/>
        <v>248</v>
      </c>
      <c r="N22" s="96">
        <f t="shared" si="6"/>
        <v>248</v>
      </c>
      <c r="O22" s="97">
        <f t="shared" si="6"/>
        <v>2326</v>
      </c>
      <c r="Q22" t="s">
        <v>53</v>
      </c>
      <c r="S22" s="38">
        <v>5</v>
      </c>
      <c r="T22" s="27">
        <v>22</v>
      </c>
      <c r="U22" t="s">
        <v>96</v>
      </c>
    </row>
    <row r="23" spans="2:21" x14ac:dyDescent="0.3">
      <c r="B23" s="70" t="s">
        <v>17</v>
      </c>
      <c r="C23" s="32">
        <f t="shared" ref="C23:O23" si="7">C11-C22</f>
        <v>0</v>
      </c>
      <c r="D23" s="32">
        <f t="shared" si="7"/>
        <v>0</v>
      </c>
      <c r="E23" s="32">
        <f t="shared" si="7"/>
        <v>0</v>
      </c>
      <c r="F23" s="32">
        <f t="shared" si="7"/>
        <v>92</v>
      </c>
      <c r="G23" s="32">
        <f t="shared" si="7"/>
        <v>139</v>
      </c>
      <c r="H23" s="32">
        <f t="shared" si="7"/>
        <v>139</v>
      </c>
      <c r="I23" s="32">
        <f t="shared" si="7"/>
        <v>139</v>
      </c>
      <c r="J23" s="32">
        <f t="shared" si="7"/>
        <v>139</v>
      </c>
      <c r="K23" s="32">
        <f t="shared" si="7"/>
        <v>139</v>
      </c>
      <c r="L23" s="32">
        <f t="shared" si="7"/>
        <v>92</v>
      </c>
      <c r="M23" s="32">
        <f t="shared" si="7"/>
        <v>139</v>
      </c>
      <c r="N23" s="32">
        <f t="shared" si="7"/>
        <v>139</v>
      </c>
      <c r="O23" s="88">
        <f t="shared" si="7"/>
        <v>1157</v>
      </c>
    </row>
    <row r="24" spans="2:21" x14ac:dyDescent="0.3">
      <c r="B24" s="69" t="s">
        <v>18</v>
      </c>
      <c r="C24" s="32">
        <f>C23*0.05</f>
        <v>0</v>
      </c>
      <c r="D24" s="32">
        <f t="shared" ref="D24:E24" si="8">D23*0.05</f>
        <v>0</v>
      </c>
      <c r="E24" s="32">
        <f t="shared" si="8"/>
        <v>0</v>
      </c>
      <c r="F24" s="32">
        <f>F22*5%</f>
        <v>14.75</v>
      </c>
      <c r="G24" s="32">
        <f t="shared" ref="G24:N24" si="9">G22*5%</f>
        <v>12.4</v>
      </c>
      <c r="H24" s="32">
        <f t="shared" si="9"/>
        <v>12.4</v>
      </c>
      <c r="I24" s="32">
        <f t="shared" si="9"/>
        <v>12.4</v>
      </c>
      <c r="J24" s="32">
        <f t="shared" si="9"/>
        <v>12.4</v>
      </c>
      <c r="K24" s="32">
        <f t="shared" si="9"/>
        <v>12.4</v>
      </c>
      <c r="L24" s="32">
        <f t="shared" si="9"/>
        <v>14.75</v>
      </c>
      <c r="M24" s="32">
        <f t="shared" si="9"/>
        <v>12.4</v>
      </c>
      <c r="N24" s="32">
        <f t="shared" si="9"/>
        <v>12.4</v>
      </c>
      <c r="O24" s="89">
        <f t="shared" ref="O24" si="10">SUM(C24:N24)</f>
        <v>116.30000000000001</v>
      </c>
    </row>
    <row r="25" spans="2:21" ht="15" customHeight="1" thickBot="1" x14ac:dyDescent="0.5">
      <c r="B25" s="91" t="s">
        <v>19</v>
      </c>
      <c r="C25" s="98">
        <f>C23-C24</f>
        <v>0</v>
      </c>
      <c r="D25" s="98">
        <f t="shared" ref="D25:O25" si="11">D23-D24</f>
        <v>0</v>
      </c>
      <c r="E25" s="98">
        <f t="shared" si="11"/>
        <v>0</v>
      </c>
      <c r="F25" s="99">
        <f t="shared" si="11"/>
        <v>77.25</v>
      </c>
      <c r="G25" s="99">
        <f t="shared" si="11"/>
        <v>126.6</v>
      </c>
      <c r="H25" s="99">
        <f t="shared" si="11"/>
        <v>126.6</v>
      </c>
      <c r="I25" s="99">
        <f t="shared" si="11"/>
        <v>126.6</v>
      </c>
      <c r="J25" s="99">
        <f t="shared" si="11"/>
        <v>126.6</v>
      </c>
      <c r="K25" s="99">
        <f t="shared" si="11"/>
        <v>126.6</v>
      </c>
      <c r="L25" s="99">
        <f t="shared" si="11"/>
        <v>77.25</v>
      </c>
      <c r="M25" s="99">
        <f t="shared" si="11"/>
        <v>126.6</v>
      </c>
      <c r="N25" s="99">
        <f t="shared" si="11"/>
        <v>126.6</v>
      </c>
      <c r="O25" s="100">
        <f t="shared" si="11"/>
        <v>1040.7</v>
      </c>
    </row>
    <row r="26" spans="2:21" ht="15" customHeight="1" x14ac:dyDescent="0.3"/>
  </sheetData>
  <phoneticPr fontId="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FC53-CF06-4D53-AC61-27E50E80B8C7}">
  <dimension ref="A1:V26"/>
  <sheetViews>
    <sheetView topLeftCell="A2" zoomScale="70" zoomScaleNormal="70" workbookViewId="0">
      <selection activeCell="D31" sqref="D31"/>
    </sheetView>
  </sheetViews>
  <sheetFormatPr defaultColWidth="10.69921875" defaultRowHeight="15.6" x14ac:dyDescent="0.3"/>
  <cols>
    <col min="1" max="1" width="21.5" customWidth="1"/>
    <col min="2" max="2" width="28.3984375" customWidth="1"/>
    <col min="9" max="13" width="11.19921875" customWidth="1"/>
    <col min="14" max="14" width="12" bestFit="1" customWidth="1"/>
  </cols>
  <sheetData>
    <row r="1" spans="1:22" hidden="1" x14ac:dyDescent="0.3">
      <c r="A1" s="1" t="s">
        <v>81</v>
      </c>
      <c r="B1" s="1" t="s">
        <v>80</v>
      </c>
      <c r="C1" t="s">
        <v>82</v>
      </c>
      <c r="D1" t="s">
        <v>83</v>
      </c>
      <c r="E1" t="s">
        <v>84</v>
      </c>
      <c r="F1" t="s">
        <v>85</v>
      </c>
      <c r="G1" t="s">
        <v>86</v>
      </c>
      <c r="H1" t="s">
        <v>87</v>
      </c>
      <c r="I1" t="s">
        <v>88</v>
      </c>
      <c r="J1" t="s">
        <v>89</v>
      </c>
      <c r="K1" t="s">
        <v>90</v>
      </c>
      <c r="L1" t="s">
        <v>91</v>
      </c>
      <c r="M1" t="s">
        <v>92</v>
      </c>
      <c r="N1" t="s">
        <v>93</v>
      </c>
      <c r="O1" t="s">
        <v>94</v>
      </c>
    </row>
    <row r="2" spans="1:22" x14ac:dyDescent="0.3">
      <c r="A2" s="1"/>
      <c r="B2" s="1"/>
      <c r="O2" s="32"/>
    </row>
    <row r="3" spans="1:22" x14ac:dyDescent="0.3">
      <c r="A3" s="1"/>
      <c r="B3" s="1"/>
      <c r="O3" s="32"/>
    </row>
    <row r="4" spans="1:22" x14ac:dyDescent="0.3">
      <c r="A4" s="1"/>
      <c r="B4" s="1"/>
      <c r="O4" s="32"/>
    </row>
    <row r="5" spans="1:22" x14ac:dyDescent="0.3">
      <c r="A5" s="1"/>
      <c r="B5" s="1" t="s">
        <v>110</v>
      </c>
      <c r="Q5" t="s">
        <v>43</v>
      </c>
    </row>
    <row r="6" spans="1:22" ht="16.2" thickBot="1" x14ac:dyDescent="0.35">
      <c r="A6" s="1"/>
      <c r="B6" s="1" t="s">
        <v>95</v>
      </c>
      <c r="Q6" s="25" t="s">
        <v>101</v>
      </c>
      <c r="R6" s="25"/>
      <c r="S6" s="25"/>
      <c r="T6" s="25"/>
      <c r="U6" s="25"/>
    </row>
    <row r="7" spans="1:22" x14ac:dyDescent="0.3">
      <c r="B7" s="101"/>
      <c r="C7" s="102">
        <v>45658</v>
      </c>
      <c r="D7" s="102">
        <v>45689</v>
      </c>
      <c r="E7" s="102">
        <v>45717</v>
      </c>
      <c r="F7" s="102">
        <v>45748</v>
      </c>
      <c r="G7" s="102">
        <v>45778</v>
      </c>
      <c r="H7" s="102">
        <v>45809</v>
      </c>
      <c r="I7" s="102">
        <v>45839</v>
      </c>
      <c r="J7" s="102">
        <v>45870</v>
      </c>
      <c r="K7" s="102">
        <v>45901</v>
      </c>
      <c r="L7" s="102">
        <v>45931</v>
      </c>
      <c r="M7" s="102">
        <v>45962</v>
      </c>
      <c r="N7" s="102">
        <v>45992</v>
      </c>
      <c r="O7" s="103" t="s">
        <v>3</v>
      </c>
      <c r="Q7" s="25" t="s">
        <v>41</v>
      </c>
      <c r="R7" s="25" t="s">
        <v>102</v>
      </c>
      <c r="S7" s="25" t="s">
        <v>103</v>
      </c>
      <c r="T7" s="25" t="s">
        <v>106</v>
      </c>
      <c r="U7" s="25" t="s">
        <v>42</v>
      </c>
    </row>
    <row r="8" spans="1:22" x14ac:dyDescent="0.3">
      <c r="A8" s="1"/>
      <c r="B8" s="107" t="s">
        <v>1</v>
      </c>
      <c r="C8" s="8"/>
      <c r="D8" s="8"/>
      <c r="E8" s="8"/>
      <c r="F8" s="8"/>
      <c r="G8" s="8"/>
      <c r="H8" s="8"/>
      <c r="I8" s="8"/>
      <c r="J8" s="8"/>
      <c r="K8" s="8"/>
      <c r="L8" s="8"/>
      <c r="M8" s="8"/>
      <c r="N8" s="8"/>
      <c r="O8" s="68"/>
      <c r="Q8" s="28">
        <v>4</v>
      </c>
      <c r="R8" s="28">
        <v>1500</v>
      </c>
      <c r="S8" s="28">
        <v>0.03</v>
      </c>
      <c r="T8" s="28">
        <v>1</v>
      </c>
      <c r="U8" s="29">
        <f>(Q8*R8)*S8*T8</f>
        <v>180</v>
      </c>
      <c r="V8" s="2"/>
    </row>
    <row r="9" spans="1:22" x14ac:dyDescent="0.3">
      <c r="B9" s="69" t="s">
        <v>101</v>
      </c>
      <c r="C9" s="32">
        <f>U8</f>
        <v>180</v>
      </c>
      <c r="D9" s="32">
        <f>U8</f>
        <v>180</v>
      </c>
      <c r="E9" s="32">
        <f>U8</f>
        <v>180</v>
      </c>
      <c r="F9" s="32">
        <f>U8</f>
        <v>180</v>
      </c>
      <c r="G9" s="30">
        <f>U8</f>
        <v>180</v>
      </c>
      <c r="H9" s="30">
        <f>U8</f>
        <v>180</v>
      </c>
      <c r="I9" s="30">
        <f>U8</f>
        <v>180</v>
      </c>
      <c r="J9" s="30">
        <f>U8</f>
        <v>180</v>
      </c>
      <c r="K9" s="32">
        <f t="shared" ref="K9" si="0">$U$8</f>
        <v>180</v>
      </c>
      <c r="L9" s="32">
        <f>U8</f>
        <v>180</v>
      </c>
      <c r="M9" s="32">
        <f>U8</f>
        <v>180</v>
      </c>
      <c r="N9" s="32">
        <f>U8</f>
        <v>180</v>
      </c>
      <c r="O9" s="87">
        <f>SUM(C9:N9)</f>
        <v>2160</v>
      </c>
      <c r="V9" s="2"/>
    </row>
    <row r="10" spans="1:22" x14ac:dyDescent="0.3">
      <c r="B10" s="69" t="s">
        <v>107</v>
      </c>
      <c r="C10" s="32">
        <f>U12</f>
        <v>180</v>
      </c>
      <c r="D10" s="32">
        <f>U12</f>
        <v>180</v>
      </c>
      <c r="E10" s="32">
        <f>U12</f>
        <v>180</v>
      </c>
      <c r="F10" s="32">
        <f>U12</f>
        <v>180</v>
      </c>
      <c r="G10" s="32">
        <f t="shared" ref="G10:L10" si="1">$U$12</f>
        <v>180</v>
      </c>
      <c r="H10" s="32">
        <f>U12</f>
        <v>180</v>
      </c>
      <c r="I10" s="32">
        <f>U12</f>
        <v>180</v>
      </c>
      <c r="J10" s="32">
        <f>U12</f>
        <v>180</v>
      </c>
      <c r="K10" s="32">
        <f>U12</f>
        <v>180</v>
      </c>
      <c r="L10" s="32">
        <f t="shared" si="1"/>
        <v>180</v>
      </c>
      <c r="M10" s="32">
        <f>U12</f>
        <v>180</v>
      </c>
      <c r="N10" s="32">
        <f>U12</f>
        <v>180</v>
      </c>
      <c r="O10" s="87">
        <f>SUM(C10:N10)</f>
        <v>2160</v>
      </c>
      <c r="Q10" s="8" t="s">
        <v>107</v>
      </c>
      <c r="R10" s="25"/>
      <c r="S10" s="25"/>
      <c r="T10" s="25"/>
      <c r="U10" s="25"/>
      <c r="V10" s="2"/>
    </row>
    <row r="11" spans="1:22" x14ac:dyDescent="0.3">
      <c r="B11" s="69" t="s">
        <v>108</v>
      </c>
      <c r="C11" s="32">
        <f>U16</f>
        <v>72</v>
      </c>
      <c r="D11" s="32">
        <f>U16</f>
        <v>72</v>
      </c>
      <c r="E11" s="32">
        <f>U16</f>
        <v>72</v>
      </c>
      <c r="F11" s="32">
        <f>U16</f>
        <v>72</v>
      </c>
      <c r="G11" s="32">
        <f t="shared" ref="G11:L11" si="2">$U$16</f>
        <v>72</v>
      </c>
      <c r="H11" s="32">
        <f>U16</f>
        <v>72</v>
      </c>
      <c r="I11" s="32">
        <f>U16</f>
        <v>72</v>
      </c>
      <c r="J11" s="32">
        <f>U16</f>
        <v>72</v>
      </c>
      <c r="K11" s="32">
        <f>U16</f>
        <v>72</v>
      </c>
      <c r="L11" s="32">
        <f t="shared" si="2"/>
        <v>72</v>
      </c>
      <c r="M11" s="32">
        <f>U16</f>
        <v>72</v>
      </c>
      <c r="N11" s="32">
        <f>U16</f>
        <v>72</v>
      </c>
      <c r="O11" s="87">
        <f>SUM(C11:N11)</f>
        <v>864</v>
      </c>
      <c r="Q11" s="25" t="s">
        <v>41</v>
      </c>
      <c r="R11" s="25" t="s">
        <v>102</v>
      </c>
      <c r="S11" s="25" t="s">
        <v>103</v>
      </c>
      <c r="T11" s="25" t="s">
        <v>106</v>
      </c>
      <c r="U11" s="25" t="s">
        <v>42</v>
      </c>
      <c r="V11" s="2"/>
    </row>
    <row r="12" spans="1:22" x14ac:dyDescent="0.3">
      <c r="A12" s="1"/>
      <c r="B12" s="107" t="s">
        <v>15</v>
      </c>
      <c r="C12" s="108">
        <f>SUM(C9:C11)</f>
        <v>432</v>
      </c>
      <c r="D12" s="108">
        <f t="shared" ref="D12:O12" si="3">SUM(D9:D11)</f>
        <v>432</v>
      </c>
      <c r="E12" s="108">
        <f t="shared" si="3"/>
        <v>432</v>
      </c>
      <c r="F12" s="108">
        <f>SUM(F9:F11)</f>
        <v>432</v>
      </c>
      <c r="G12" s="109">
        <f t="shared" si="3"/>
        <v>432</v>
      </c>
      <c r="H12" s="109">
        <f t="shared" si="3"/>
        <v>432</v>
      </c>
      <c r="I12" s="109">
        <f t="shared" si="3"/>
        <v>432</v>
      </c>
      <c r="J12" s="109">
        <f t="shared" si="3"/>
        <v>432</v>
      </c>
      <c r="K12" s="109">
        <f t="shared" si="3"/>
        <v>432</v>
      </c>
      <c r="L12" s="109">
        <f t="shared" si="3"/>
        <v>432</v>
      </c>
      <c r="M12" s="109">
        <f t="shared" si="3"/>
        <v>432</v>
      </c>
      <c r="N12" s="109">
        <f t="shared" si="3"/>
        <v>432</v>
      </c>
      <c r="O12" s="110">
        <f t="shared" si="3"/>
        <v>5184</v>
      </c>
      <c r="Q12" s="28">
        <v>3</v>
      </c>
      <c r="R12" s="28">
        <v>1500</v>
      </c>
      <c r="S12" s="28">
        <v>0.04</v>
      </c>
      <c r="T12" s="28">
        <v>1</v>
      </c>
      <c r="U12" s="29">
        <f>(Q12*R12)*S12*T12</f>
        <v>180</v>
      </c>
      <c r="V12" s="2"/>
    </row>
    <row r="13" spans="1:22" x14ac:dyDescent="0.3">
      <c r="B13" s="69"/>
      <c r="C13" s="8"/>
      <c r="D13" s="8"/>
      <c r="E13" s="8"/>
      <c r="F13" s="8"/>
      <c r="G13" s="8"/>
      <c r="H13" s="8"/>
      <c r="I13" s="8"/>
      <c r="J13" s="8"/>
      <c r="K13" s="8"/>
      <c r="L13" s="8"/>
      <c r="M13" s="8"/>
      <c r="N13" s="8"/>
      <c r="O13" s="68"/>
      <c r="V13" s="2"/>
    </row>
    <row r="14" spans="1:22" x14ac:dyDescent="0.3">
      <c r="A14" s="1"/>
      <c r="B14" s="107" t="s">
        <v>2</v>
      </c>
      <c r="C14" s="8"/>
      <c r="D14" s="8"/>
      <c r="E14" s="8"/>
      <c r="F14" s="8"/>
      <c r="G14" s="8"/>
      <c r="H14" s="8"/>
      <c r="I14" s="8"/>
      <c r="J14" s="8"/>
      <c r="K14" s="8"/>
      <c r="L14" s="8"/>
      <c r="M14" s="8"/>
      <c r="N14" s="8"/>
      <c r="O14" s="68"/>
      <c r="Q14" s="8" t="s">
        <v>108</v>
      </c>
      <c r="R14" s="25"/>
      <c r="S14" s="25"/>
      <c r="T14" s="25"/>
      <c r="U14" s="25"/>
      <c r="V14" s="2"/>
    </row>
    <row r="15" spans="1:22" x14ac:dyDescent="0.3">
      <c r="A15" s="104"/>
      <c r="B15" s="73" t="s">
        <v>22</v>
      </c>
      <c r="C15" s="30">
        <v>5</v>
      </c>
      <c r="D15" s="30">
        <f t="shared" ref="D15:N15" si="4">C$15</f>
        <v>5</v>
      </c>
      <c r="E15" s="30">
        <f t="shared" si="4"/>
        <v>5</v>
      </c>
      <c r="F15" s="30">
        <f t="shared" si="4"/>
        <v>5</v>
      </c>
      <c r="G15" s="30">
        <f t="shared" si="4"/>
        <v>5</v>
      </c>
      <c r="H15" s="30">
        <f t="shared" si="4"/>
        <v>5</v>
      </c>
      <c r="I15" s="30">
        <f t="shared" si="4"/>
        <v>5</v>
      </c>
      <c r="J15" s="30">
        <f t="shared" si="4"/>
        <v>5</v>
      </c>
      <c r="K15" s="30">
        <f t="shared" si="4"/>
        <v>5</v>
      </c>
      <c r="L15" s="30">
        <f t="shared" si="4"/>
        <v>5</v>
      </c>
      <c r="M15" s="30">
        <f t="shared" si="4"/>
        <v>5</v>
      </c>
      <c r="N15" s="30">
        <f t="shared" si="4"/>
        <v>5</v>
      </c>
      <c r="O15" s="88">
        <f>SUM(C15:N15)</f>
        <v>60</v>
      </c>
      <c r="Q15" s="25" t="s">
        <v>41</v>
      </c>
      <c r="R15" s="25" t="s">
        <v>102</v>
      </c>
      <c r="S15" s="25" t="s">
        <v>103</v>
      </c>
      <c r="T15" s="25" t="s">
        <v>106</v>
      </c>
      <c r="U15" s="25" t="s">
        <v>42</v>
      </c>
      <c r="V15" s="2"/>
    </row>
    <row r="16" spans="1:22" s="6" customFormat="1" x14ac:dyDescent="0.3">
      <c r="A16"/>
      <c r="B16" s="69" t="s">
        <v>23</v>
      </c>
      <c r="C16" s="8">
        <f t="shared" ref="C16:E16" si="5">312/12</f>
        <v>26</v>
      </c>
      <c r="D16" s="8">
        <f t="shared" si="5"/>
        <v>26</v>
      </c>
      <c r="E16" s="8">
        <f t="shared" si="5"/>
        <v>26</v>
      </c>
      <c r="F16" s="8">
        <f>312/12</f>
        <v>26</v>
      </c>
      <c r="G16" s="8">
        <f t="shared" ref="G16:N16" si="6">312/12</f>
        <v>26</v>
      </c>
      <c r="H16" s="8">
        <f t="shared" si="6"/>
        <v>26</v>
      </c>
      <c r="I16" s="8">
        <f t="shared" si="6"/>
        <v>26</v>
      </c>
      <c r="J16" s="8">
        <f t="shared" si="6"/>
        <v>26</v>
      </c>
      <c r="K16" s="8">
        <f t="shared" si="6"/>
        <v>26</v>
      </c>
      <c r="L16" s="8">
        <f t="shared" si="6"/>
        <v>26</v>
      </c>
      <c r="M16" s="8">
        <f t="shared" si="6"/>
        <v>26</v>
      </c>
      <c r="N16" s="8">
        <f t="shared" si="6"/>
        <v>26</v>
      </c>
      <c r="O16" s="88">
        <f t="shared" ref="O16:O22" si="7">SUM(C16:N16)</f>
        <v>312</v>
      </c>
      <c r="Q16" s="28">
        <v>1</v>
      </c>
      <c r="R16" s="28">
        <v>1500</v>
      </c>
      <c r="S16" s="28" t="s">
        <v>109</v>
      </c>
      <c r="T16" s="28">
        <v>1</v>
      </c>
      <c r="U16" s="29">
        <f>(Q16*R16*0.04*T16)+(Q16*R16*0.04*T16*20%)</f>
        <v>72</v>
      </c>
      <c r="V16" s="2"/>
    </row>
    <row r="17" spans="1:21" x14ac:dyDescent="0.3">
      <c r="B17" s="69" t="s">
        <v>44</v>
      </c>
      <c r="C17" s="30">
        <v>120</v>
      </c>
      <c r="D17" s="30">
        <v>120</v>
      </c>
      <c r="E17" s="30">
        <v>120</v>
      </c>
      <c r="F17" s="30">
        <v>120</v>
      </c>
      <c r="G17" s="30">
        <v>120</v>
      </c>
      <c r="H17" s="30">
        <v>120</v>
      </c>
      <c r="I17" s="30">
        <v>120</v>
      </c>
      <c r="J17" s="30">
        <v>120</v>
      </c>
      <c r="K17" s="30">
        <v>120</v>
      </c>
      <c r="L17" s="30">
        <v>120</v>
      </c>
      <c r="M17" s="30">
        <v>120</v>
      </c>
      <c r="N17" s="30">
        <v>120</v>
      </c>
      <c r="O17" s="88">
        <f t="shared" si="7"/>
        <v>1440</v>
      </c>
      <c r="Q17" s="6"/>
      <c r="R17" s="6"/>
      <c r="S17" s="6"/>
      <c r="T17" s="6"/>
      <c r="U17" s="6"/>
    </row>
    <row r="18" spans="1:21" x14ac:dyDescent="0.3">
      <c r="B18" s="69" t="s">
        <v>45</v>
      </c>
      <c r="C18" s="30">
        <v>15</v>
      </c>
      <c r="D18" s="30">
        <v>15</v>
      </c>
      <c r="E18" s="30">
        <v>15</v>
      </c>
      <c r="F18" s="30">
        <v>15</v>
      </c>
      <c r="G18" s="30">
        <v>15</v>
      </c>
      <c r="H18" s="30">
        <v>15</v>
      </c>
      <c r="I18" s="30">
        <v>15</v>
      </c>
      <c r="J18" s="30">
        <v>15</v>
      </c>
      <c r="K18" s="30">
        <v>15</v>
      </c>
      <c r="L18" s="30">
        <v>15</v>
      </c>
      <c r="M18" s="30">
        <v>15</v>
      </c>
      <c r="N18" s="30">
        <v>15</v>
      </c>
      <c r="O18" s="88">
        <f t="shared" si="7"/>
        <v>180</v>
      </c>
      <c r="Q18" s="6"/>
      <c r="R18" s="6"/>
      <c r="S18" s="6"/>
      <c r="T18" s="6"/>
      <c r="U18" s="6"/>
    </row>
    <row r="19" spans="1:21" x14ac:dyDescent="0.3">
      <c r="B19" s="69" t="s">
        <v>46</v>
      </c>
      <c r="C19" s="33"/>
      <c r="D19" s="33"/>
      <c r="E19" s="33">
        <v>47</v>
      </c>
      <c r="F19" s="33"/>
      <c r="G19" s="33"/>
      <c r="H19" s="33"/>
      <c r="I19" s="33"/>
      <c r="J19" s="33">
        <v>47</v>
      </c>
      <c r="K19" s="33"/>
      <c r="L19" s="33"/>
      <c r="M19" s="33"/>
      <c r="N19" s="33"/>
      <c r="O19" s="88">
        <f t="shared" si="7"/>
        <v>94</v>
      </c>
      <c r="Q19" s="6"/>
      <c r="R19" s="6"/>
      <c r="S19" s="6"/>
      <c r="T19" s="6"/>
      <c r="U19" s="6"/>
    </row>
    <row r="20" spans="1:21" x14ac:dyDescent="0.3">
      <c r="B20" s="69" t="s">
        <v>112</v>
      </c>
      <c r="C20" s="33">
        <v>15</v>
      </c>
      <c r="D20" s="33">
        <v>15</v>
      </c>
      <c r="E20" s="33">
        <v>15</v>
      </c>
      <c r="F20" s="33">
        <v>15</v>
      </c>
      <c r="G20" s="33">
        <v>15</v>
      </c>
      <c r="H20" s="33">
        <v>15</v>
      </c>
      <c r="I20" s="33">
        <v>15</v>
      </c>
      <c r="J20" s="33">
        <v>15</v>
      </c>
      <c r="K20" s="33">
        <v>15</v>
      </c>
      <c r="L20" s="33">
        <v>15</v>
      </c>
      <c r="M20" s="33">
        <v>15</v>
      </c>
      <c r="N20" s="33">
        <v>15</v>
      </c>
      <c r="O20" s="88">
        <f>SUM(Table4[[#This Row],[Column3]:[Column14]])</f>
        <v>180</v>
      </c>
      <c r="Q20" s="6"/>
      <c r="R20" s="6"/>
      <c r="S20" s="6"/>
      <c r="T20" s="6"/>
      <c r="U20" s="6"/>
    </row>
    <row r="21" spans="1:21" x14ac:dyDescent="0.3">
      <c r="B21" s="69" t="s">
        <v>55</v>
      </c>
      <c r="C21" s="33">
        <f>'Income Statement Year 1 '!$T$22</f>
        <v>22</v>
      </c>
      <c r="D21" s="33">
        <f>'Income Statement Year 1 '!$T$22</f>
        <v>22</v>
      </c>
      <c r="E21" s="33">
        <f>'Income Statement Year 1 '!$T$22</f>
        <v>22</v>
      </c>
      <c r="F21" s="33">
        <f>'Income Statement Year 1 '!$T$22</f>
        <v>22</v>
      </c>
      <c r="G21" s="33">
        <f>'Income Statement Year 1 '!$T$22</f>
        <v>22</v>
      </c>
      <c r="H21" s="33">
        <f>'Income Statement Year 1 '!$T$22</f>
        <v>22</v>
      </c>
      <c r="I21" s="33">
        <f>'Income Statement Year 1 '!$T$22</f>
        <v>22</v>
      </c>
      <c r="J21" s="33">
        <f>'Income Statement Year 1 '!$T$22</f>
        <v>22</v>
      </c>
      <c r="K21" s="33">
        <f>'Income Statement Year 1 '!$T$22</f>
        <v>22</v>
      </c>
      <c r="L21" s="33">
        <f>'Income Statement Year 1 '!$T$22</f>
        <v>22</v>
      </c>
      <c r="M21" s="33">
        <f>'Income Statement Year 1 '!$T$22</f>
        <v>22</v>
      </c>
      <c r="N21" s="33">
        <f>'Income Statement Year 1 '!$T$22</f>
        <v>22</v>
      </c>
      <c r="O21" s="88">
        <f t="shared" si="7"/>
        <v>264</v>
      </c>
      <c r="Q21" s="6"/>
      <c r="R21" s="6"/>
      <c r="S21" s="6"/>
      <c r="T21" s="6"/>
      <c r="U21" s="6"/>
    </row>
    <row r="22" spans="1:21" x14ac:dyDescent="0.3">
      <c r="B22" s="69" t="s">
        <v>48</v>
      </c>
      <c r="C22" s="33">
        <v>50</v>
      </c>
      <c r="D22" s="33">
        <v>50</v>
      </c>
      <c r="E22" s="33">
        <v>50</v>
      </c>
      <c r="F22" s="33">
        <v>50</v>
      </c>
      <c r="G22" s="33">
        <v>50</v>
      </c>
      <c r="H22" s="33">
        <v>50</v>
      </c>
      <c r="I22" s="33">
        <v>50</v>
      </c>
      <c r="J22" s="33">
        <v>50</v>
      </c>
      <c r="K22" s="33">
        <v>50</v>
      </c>
      <c r="L22" s="33">
        <v>50</v>
      </c>
      <c r="M22" s="33">
        <v>50</v>
      </c>
      <c r="N22" s="33">
        <v>50</v>
      </c>
      <c r="O22" s="88">
        <f t="shared" si="7"/>
        <v>600</v>
      </c>
    </row>
    <row r="23" spans="1:21" x14ac:dyDescent="0.3">
      <c r="A23" s="1"/>
      <c r="B23" s="107" t="s">
        <v>16</v>
      </c>
      <c r="C23" s="108">
        <f t="shared" ref="C23:O23" si="8">SUM(C15:C22)</f>
        <v>253</v>
      </c>
      <c r="D23" s="108">
        <f t="shared" si="8"/>
        <v>253</v>
      </c>
      <c r="E23" s="108">
        <f t="shared" si="8"/>
        <v>300</v>
      </c>
      <c r="F23" s="108">
        <f t="shared" si="8"/>
        <v>253</v>
      </c>
      <c r="G23" s="108">
        <f t="shared" si="8"/>
        <v>253</v>
      </c>
      <c r="H23" s="108">
        <f t="shared" si="8"/>
        <v>253</v>
      </c>
      <c r="I23" s="108">
        <f t="shared" si="8"/>
        <v>253</v>
      </c>
      <c r="J23" s="108">
        <f t="shared" si="8"/>
        <v>300</v>
      </c>
      <c r="K23" s="108">
        <f t="shared" si="8"/>
        <v>253</v>
      </c>
      <c r="L23" s="108">
        <f t="shared" si="8"/>
        <v>253</v>
      </c>
      <c r="M23" s="108">
        <f t="shared" si="8"/>
        <v>253</v>
      </c>
      <c r="N23" s="108">
        <f t="shared" si="8"/>
        <v>253</v>
      </c>
      <c r="O23" s="111">
        <f t="shared" si="8"/>
        <v>3130</v>
      </c>
    </row>
    <row r="24" spans="1:21" x14ac:dyDescent="0.3">
      <c r="A24" s="1"/>
      <c r="B24" s="70" t="s">
        <v>17</v>
      </c>
      <c r="C24" s="32">
        <f t="shared" ref="C24:O24" si="9">C12-C23</f>
        <v>179</v>
      </c>
      <c r="D24" s="32">
        <f t="shared" si="9"/>
        <v>179</v>
      </c>
      <c r="E24" s="32">
        <f t="shared" si="9"/>
        <v>132</v>
      </c>
      <c r="F24" s="32">
        <f t="shared" si="9"/>
        <v>179</v>
      </c>
      <c r="G24" s="32">
        <f t="shared" si="9"/>
        <v>179</v>
      </c>
      <c r="H24" s="32">
        <f t="shared" si="9"/>
        <v>179</v>
      </c>
      <c r="I24" s="32">
        <f t="shared" si="9"/>
        <v>179</v>
      </c>
      <c r="J24" s="32">
        <f t="shared" si="9"/>
        <v>132</v>
      </c>
      <c r="K24" s="32">
        <f t="shared" si="9"/>
        <v>179</v>
      </c>
      <c r="L24" s="32">
        <f t="shared" si="9"/>
        <v>179</v>
      </c>
      <c r="M24" s="32">
        <f t="shared" si="9"/>
        <v>179</v>
      </c>
      <c r="N24" s="32">
        <f t="shared" si="9"/>
        <v>179</v>
      </c>
      <c r="O24" s="88">
        <f t="shared" si="9"/>
        <v>2054</v>
      </c>
    </row>
    <row r="25" spans="1:21" x14ac:dyDescent="0.3">
      <c r="B25" s="69" t="s">
        <v>18</v>
      </c>
      <c r="C25" s="32">
        <f>C24*5%</f>
        <v>8.9500000000000011</v>
      </c>
      <c r="D25" s="32">
        <f t="shared" ref="D25:O25" si="10">D24*5%</f>
        <v>8.9500000000000011</v>
      </c>
      <c r="E25" s="32">
        <f t="shared" si="10"/>
        <v>6.6000000000000005</v>
      </c>
      <c r="F25" s="32">
        <f t="shared" si="10"/>
        <v>8.9500000000000011</v>
      </c>
      <c r="G25" s="32">
        <f t="shared" si="10"/>
        <v>8.9500000000000011</v>
      </c>
      <c r="H25" s="32">
        <f t="shared" si="10"/>
        <v>8.9500000000000011</v>
      </c>
      <c r="I25" s="32">
        <f t="shared" si="10"/>
        <v>8.9500000000000011</v>
      </c>
      <c r="J25" s="32">
        <f t="shared" si="10"/>
        <v>6.6000000000000005</v>
      </c>
      <c r="K25" s="32">
        <f t="shared" si="10"/>
        <v>8.9500000000000011</v>
      </c>
      <c r="L25" s="32">
        <f t="shared" si="10"/>
        <v>8.9500000000000011</v>
      </c>
      <c r="M25" s="32">
        <f t="shared" si="10"/>
        <v>8.9500000000000011</v>
      </c>
      <c r="N25" s="32">
        <f t="shared" si="10"/>
        <v>8.9500000000000011</v>
      </c>
      <c r="O25" s="88">
        <f t="shared" si="10"/>
        <v>102.7</v>
      </c>
    </row>
    <row r="26" spans="1:21" ht="18" thickBot="1" x14ac:dyDescent="0.5">
      <c r="A26" s="1"/>
      <c r="B26" s="112" t="s">
        <v>19</v>
      </c>
      <c r="C26" s="113">
        <f>C24-C25</f>
        <v>170.05</v>
      </c>
      <c r="D26" s="113">
        <f t="shared" ref="D26:O26" si="11">D24-D25</f>
        <v>170.05</v>
      </c>
      <c r="E26" s="113">
        <f t="shared" si="11"/>
        <v>125.4</v>
      </c>
      <c r="F26" s="113">
        <f t="shared" si="11"/>
        <v>170.05</v>
      </c>
      <c r="G26" s="113">
        <f t="shared" si="11"/>
        <v>170.05</v>
      </c>
      <c r="H26" s="113">
        <f t="shared" si="11"/>
        <v>170.05</v>
      </c>
      <c r="I26" s="113">
        <f t="shared" si="11"/>
        <v>170.05</v>
      </c>
      <c r="J26" s="113">
        <f t="shared" si="11"/>
        <v>125.4</v>
      </c>
      <c r="K26" s="113">
        <f t="shared" si="11"/>
        <v>170.05</v>
      </c>
      <c r="L26" s="113">
        <f t="shared" si="11"/>
        <v>170.05</v>
      </c>
      <c r="M26" s="113">
        <f t="shared" si="11"/>
        <v>170.05</v>
      </c>
      <c r="N26" s="113">
        <f t="shared" si="11"/>
        <v>170.05</v>
      </c>
      <c r="O26" s="114">
        <f t="shared" si="11"/>
        <v>1951.3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22ABC-5FD1-4A53-9ACC-263674201C6B}">
  <dimension ref="B1:U25"/>
  <sheetViews>
    <sheetView topLeftCell="A2" zoomScale="70" zoomScaleNormal="70" workbookViewId="0">
      <selection activeCell="B26" sqref="B26"/>
    </sheetView>
  </sheetViews>
  <sheetFormatPr defaultColWidth="10.69921875" defaultRowHeight="15.6" x14ac:dyDescent="0.3"/>
  <cols>
    <col min="2" max="2" width="34.3984375" customWidth="1"/>
    <col min="3" max="3" width="10.09765625" customWidth="1"/>
    <col min="11" max="15" width="11.19921875" customWidth="1"/>
    <col min="16" max="16" width="12" bestFit="1" customWidth="1"/>
  </cols>
  <sheetData>
    <row r="1" spans="2:21" hidden="1" x14ac:dyDescent="0.3">
      <c r="B1" s="1" t="s">
        <v>80</v>
      </c>
      <c r="C1" t="s">
        <v>82</v>
      </c>
      <c r="D1" t="s">
        <v>83</v>
      </c>
      <c r="E1" t="s">
        <v>84</v>
      </c>
      <c r="F1" t="s">
        <v>85</v>
      </c>
      <c r="G1" t="s">
        <v>86</v>
      </c>
      <c r="H1" t="s">
        <v>87</v>
      </c>
      <c r="I1" t="s">
        <v>88</v>
      </c>
      <c r="J1" t="s">
        <v>89</v>
      </c>
      <c r="K1" t="s">
        <v>90</v>
      </c>
      <c r="L1" t="s">
        <v>91</v>
      </c>
      <c r="M1" t="s">
        <v>92</v>
      </c>
      <c r="N1" t="s">
        <v>93</v>
      </c>
      <c r="O1" t="s">
        <v>94</v>
      </c>
    </row>
    <row r="2" spans="2:21" x14ac:dyDescent="0.3">
      <c r="B2" s="1"/>
      <c r="O2" s="32"/>
    </row>
    <row r="3" spans="2:21" x14ac:dyDescent="0.3">
      <c r="B3" s="1" t="s">
        <v>110</v>
      </c>
      <c r="Q3" t="s">
        <v>43</v>
      </c>
    </row>
    <row r="4" spans="2:21" x14ac:dyDescent="0.3">
      <c r="B4" s="1" t="s">
        <v>113</v>
      </c>
      <c r="Q4" s="25" t="s">
        <v>101</v>
      </c>
      <c r="R4" s="25"/>
      <c r="S4" s="25"/>
      <c r="T4" s="25"/>
      <c r="U4" s="25"/>
    </row>
    <row r="5" spans="2:21" x14ac:dyDescent="0.3">
      <c r="B5" s="105"/>
      <c r="C5" s="106">
        <v>46023</v>
      </c>
      <c r="D5" s="106">
        <v>46054</v>
      </c>
      <c r="E5" s="106">
        <v>46082</v>
      </c>
      <c r="F5" s="106">
        <v>46113</v>
      </c>
      <c r="G5" s="106">
        <v>46143</v>
      </c>
      <c r="H5" s="106">
        <v>46174</v>
      </c>
      <c r="I5" s="106">
        <v>46204</v>
      </c>
      <c r="J5" s="106">
        <v>46235</v>
      </c>
      <c r="K5" s="106">
        <v>46266</v>
      </c>
      <c r="L5" s="106">
        <v>46296</v>
      </c>
      <c r="M5" s="106">
        <v>46327</v>
      </c>
      <c r="N5" s="106">
        <v>46357</v>
      </c>
      <c r="O5" s="105" t="s">
        <v>3</v>
      </c>
      <c r="Q5" s="25" t="s">
        <v>41</v>
      </c>
      <c r="R5" s="25" t="s">
        <v>102</v>
      </c>
      <c r="S5" s="25" t="s">
        <v>103</v>
      </c>
      <c r="T5" s="25" t="s">
        <v>106</v>
      </c>
      <c r="U5" s="25" t="s">
        <v>42</v>
      </c>
    </row>
    <row r="6" spans="2:21" x14ac:dyDescent="0.3">
      <c r="B6" s="115" t="s">
        <v>1</v>
      </c>
      <c r="C6" s="8"/>
      <c r="D6" s="8"/>
      <c r="E6" s="8"/>
      <c r="F6" s="8"/>
      <c r="G6" s="8"/>
      <c r="H6" s="8"/>
      <c r="I6" s="8"/>
      <c r="J6" s="8"/>
      <c r="K6" s="8"/>
      <c r="L6" s="8"/>
      <c r="M6" s="8"/>
      <c r="N6" s="8"/>
      <c r="O6" s="8"/>
      <c r="Q6" s="28">
        <v>5</v>
      </c>
      <c r="R6" s="28">
        <v>1500</v>
      </c>
      <c r="S6" s="28">
        <v>0.03</v>
      </c>
      <c r="T6" s="28">
        <v>1</v>
      </c>
      <c r="U6" s="29">
        <f>(Q6*R6)*S6*T6</f>
        <v>225</v>
      </c>
    </row>
    <row r="7" spans="2:21" x14ac:dyDescent="0.3">
      <c r="B7" s="8" t="s">
        <v>101</v>
      </c>
      <c r="C7" s="32">
        <f>U6</f>
        <v>225</v>
      </c>
      <c r="D7" s="32">
        <f>U6</f>
        <v>225</v>
      </c>
      <c r="E7" s="32">
        <f>U6</f>
        <v>225</v>
      </c>
      <c r="F7" s="32">
        <f>U6</f>
        <v>225</v>
      </c>
      <c r="G7" s="32">
        <f>U6</f>
        <v>225</v>
      </c>
      <c r="H7" s="32">
        <f>U6</f>
        <v>225</v>
      </c>
      <c r="I7" s="32">
        <f>U6</f>
        <v>225</v>
      </c>
      <c r="J7" s="32">
        <f>U6</f>
        <v>225</v>
      </c>
      <c r="K7" s="32">
        <f>U6</f>
        <v>225</v>
      </c>
      <c r="L7" s="32">
        <f>U6</f>
        <v>225</v>
      </c>
      <c r="M7" s="32">
        <f>U6</f>
        <v>225</v>
      </c>
      <c r="N7" s="32">
        <f>U6</f>
        <v>225</v>
      </c>
      <c r="O7" s="31">
        <f>SUM(C7:N7)</f>
        <v>2700</v>
      </c>
    </row>
    <row r="8" spans="2:21" x14ac:dyDescent="0.3">
      <c r="B8" s="8" t="s">
        <v>107</v>
      </c>
      <c r="C8" s="32">
        <f>U10</f>
        <v>240</v>
      </c>
      <c r="D8" s="32">
        <f>U10</f>
        <v>240</v>
      </c>
      <c r="E8" s="32">
        <f>U10</f>
        <v>240</v>
      </c>
      <c r="F8" s="32">
        <f>U10</f>
        <v>240</v>
      </c>
      <c r="G8" s="32">
        <f>U10</f>
        <v>240</v>
      </c>
      <c r="H8" s="32">
        <f>U10</f>
        <v>240</v>
      </c>
      <c r="I8" s="32">
        <f>U10</f>
        <v>240</v>
      </c>
      <c r="J8" s="32">
        <f>U10</f>
        <v>240</v>
      </c>
      <c r="K8" s="32">
        <f>U10</f>
        <v>240</v>
      </c>
      <c r="L8" s="32">
        <f>U10</f>
        <v>240</v>
      </c>
      <c r="M8" s="32">
        <f>U10</f>
        <v>240</v>
      </c>
      <c r="N8" s="32">
        <f>U10</f>
        <v>240</v>
      </c>
      <c r="O8" s="31">
        <f t="shared" ref="O8" si="0">SUM(C8:N8)</f>
        <v>2880</v>
      </c>
      <c r="Q8" s="8" t="s">
        <v>107</v>
      </c>
      <c r="R8" s="25"/>
      <c r="S8" s="25"/>
      <c r="T8" s="25"/>
      <c r="U8" s="25"/>
    </row>
    <row r="9" spans="2:21" x14ac:dyDescent="0.3">
      <c r="B9" s="8" t="s">
        <v>108</v>
      </c>
      <c r="C9" s="32">
        <f>U14</f>
        <v>144</v>
      </c>
      <c r="D9" s="32">
        <f t="shared" ref="D9:N9" si="1">$U$14</f>
        <v>144</v>
      </c>
      <c r="E9" s="32">
        <f t="shared" si="1"/>
        <v>144</v>
      </c>
      <c r="F9" s="32">
        <f t="shared" si="1"/>
        <v>144</v>
      </c>
      <c r="G9" s="32">
        <f t="shared" si="1"/>
        <v>144</v>
      </c>
      <c r="H9" s="32">
        <f t="shared" si="1"/>
        <v>144</v>
      </c>
      <c r="I9" s="32">
        <f t="shared" si="1"/>
        <v>144</v>
      </c>
      <c r="J9" s="32">
        <f t="shared" si="1"/>
        <v>144</v>
      </c>
      <c r="K9" s="32">
        <f t="shared" si="1"/>
        <v>144</v>
      </c>
      <c r="L9" s="32">
        <f t="shared" si="1"/>
        <v>144</v>
      </c>
      <c r="M9" s="32">
        <f t="shared" si="1"/>
        <v>144</v>
      </c>
      <c r="N9" s="32">
        <f t="shared" si="1"/>
        <v>144</v>
      </c>
      <c r="O9" s="31">
        <f>SUM(C9:N9)</f>
        <v>1728</v>
      </c>
      <c r="Q9" s="25" t="s">
        <v>41</v>
      </c>
      <c r="R9" s="25" t="s">
        <v>102</v>
      </c>
      <c r="S9" s="25" t="s">
        <v>103</v>
      </c>
      <c r="T9" s="25" t="s">
        <v>106</v>
      </c>
      <c r="U9" s="25" t="s">
        <v>42</v>
      </c>
    </row>
    <row r="10" spans="2:21" x14ac:dyDescent="0.3">
      <c r="B10" s="115" t="s">
        <v>15</v>
      </c>
      <c r="C10" s="115">
        <f>SUM(C7:C9)</f>
        <v>609</v>
      </c>
      <c r="D10" s="115">
        <f t="shared" ref="D10:O10" si="2">SUM(D7:D9)</f>
        <v>609</v>
      </c>
      <c r="E10" s="115">
        <f t="shared" si="2"/>
        <v>609</v>
      </c>
      <c r="F10" s="115">
        <f>SUM(F7:F9)</f>
        <v>609</v>
      </c>
      <c r="G10" s="116">
        <f t="shared" si="2"/>
        <v>609</v>
      </c>
      <c r="H10" s="116">
        <f t="shared" si="2"/>
        <v>609</v>
      </c>
      <c r="I10" s="116">
        <f t="shared" si="2"/>
        <v>609</v>
      </c>
      <c r="J10" s="116">
        <f t="shared" si="2"/>
        <v>609</v>
      </c>
      <c r="K10" s="116">
        <f t="shared" si="2"/>
        <v>609</v>
      </c>
      <c r="L10" s="116">
        <f t="shared" si="2"/>
        <v>609</v>
      </c>
      <c r="M10" s="116">
        <f t="shared" si="2"/>
        <v>609</v>
      </c>
      <c r="N10" s="116">
        <f t="shared" si="2"/>
        <v>609</v>
      </c>
      <c r="O10" s="116">
        <f t="shared" si="2"/>
        <v>7308</v>
      </c>
      <c r="Q10" s="28">
        <v>4</v>
      </c>
      <c r="R10" s="28">
        <v>1500</v>
      </c>
      <c r="S10" s="28">
        <v>0.04</v>
      </c>
      <c r="T10" s="28">
        <v>1</v>
      </c>
      <c r="U10" s="29">
        <f>(Q10*R10)*S10*T10</f>
        <v>240</v>
      </c>
    </row>
    <row r="11" spans="2:21" x14ac:dyDescent="0.3">
      <c r="B11" s="8"/>
      <c r="C11" s="8"/>
      <c r="D11" s="8"/>
      <c r="E11" s="8"/>
      <c r="F11" s="8"/>
      <c r="G11" s="8"/>
      <c r="H11" s="8"/>
      <c r="I11" s="8"/>
      <c r="J11" s="8"/>
      <c r="K11" s="8"/>
      <c r="L11" s="8"/>
      <c r="M11" s="8"/>
      <c r="N11" s="8"/>
      <c r="O11" s="8"/>
    </row>
    <row r="12" spans="2:21" x14ac:dyDescent="0.3">
      <c r="B12" s="115" t="s">
        <v>2</v>
      </c>
      <c r="C12" s="8"/>
      <c r="D12" s="8"/>
      <c r="E12" s="8"/>
      <c r="F12" s="8"/>
      <c r="G12" s="8"/>
      <c r="H12" s="8"/>
      <c r="I12" s="8"/>
      <c r="J12" s="8"/>
      <c r="K12" s="8"/>
      <c r="L12" s="8"/>
      <c r="M12" s="8"/>
      <c r="N12" s="8"/>
      <c r="O12" s="8"/>
      <c r="Q12" s="8" t="s">
        <v>108</v>
      </c>
      <c r="R12" s="25"/>
      <c r="S12" s="25"/>
      <c r="T12" s="25"/>
      <c r="U12" s="25"/>
    </row>
    <row r="13" spans="2:21" x14ac:dyDescent="0.3">
      <c r="B13" s="57" t="s">
        <v>22</v>
      </c>
      <c r="C13" s="30">
        <f>'Income Statement Year 2'!$C$15</f>
        <v>5</v>
      </c>
      <c r="D13" s="30">
        <f>'Income Statement Year 2'!$C$15</f>
        <v>5</v>
      </c>
      <c r="E13" s="30">
        <f>'Income Statement Year 2'!$C$15</f>
        <v>5</v>
      </c>
      <c r="F13" s="30">
        <f>'Income Statement Year 2'!$C$15</f>
        <v>5</v>
      </c>
      <c r="G13" s="30">
        <f>'Income Statement Year 2'!$C$15</f>
        <v>5</v>
      </c>
      <c r="H13" s="30">
        <f>'Income Statement Year 2'!$C$15</f>
        <v>5</v>
      </c>
      <c r="I13" s="30">
        <f>'Income Statement Year 2'!$C$15</f>
        <v>5</v>
      </c>
      <c r="J13" s="30">
        <f>'Income Statement Year 2'!$C$15</f>
        <v>5</v>
      </c>
      <c r="K13" s="30">
        <f>'Income Statement Year 2'!$C$15</f>
        <v>5</v>
      </c>
      <c r="L13" s="30">
        <f>'Income Statement Year 2'!$C$15</f>
        <v>5</v>
      </c>
      <c r="M13" s="30">
        <f>'Income Statement Year 2'!$C$15</f>
        <v>5</v>
      </c>
      <c r="N13" s="30">
        <f>'Income Statement Year 2'!$C$15</f>
        <v>5</v>
      </c>
      <c r="O13" s="32">
        <f>SUM(C13:N13)</f>
        <v>60</v>
      </c>
      <c r="Q13" s="25" t="s">
        <v>41</v>
      </c>
      <c r="R13" s="25" t="s">
        <v>102</v>
      </c>
      <c r="S13" s="25" t="s">
        <v>103</v>
      </c>
      <c r="T13" s="25" t="s">
        <v>106</v>
      </c>
      <c r="U13" s="25" t="s">
        <v>42</v>
      </c>
    </row>
    <row r="14" spans="2:21" s="6" customFormat="1" x14ac:dyDescent="0.3">
      <c r="B14" s="8" t="s">
        <v>23</v>
      </c>
      <c r="C14" s="8">
        <f t="shared" ref="C14:E14" si="3">312/12</f>
        <v>26</v>
      </c>
      <c r="D14" s="8">
        <f t="shared" si="3"/>
        <v>26</v>
      </c>
      <c r="E14" s="8">
        <f t="shared" si="3"/>
        <v>26</v>
      </c>
      <c r="F14" s="8">
        <f>312/12</f>
        <v>26</v>
      </c>
      <c r="G14" s="8">
        <f t="shared" ref="G14:N14" si="4">312/12</f>
        <v>26</v>
      </c>
      <c r="H14" s="8">
        <f t="shared" si="4"/>
        <v>26</v>
      </c>
      <c r="I14" s="8">
        <f t="shared" si="4"/>
        <v>26</v>
      </c>
      <c r="J14" s="8">
        <f t="shared" si="4"/>
        <v>26</v>
      </c>
      <c r="K14" s="8">
        <f t="shared" si="4"/>
        <v>26</v>
      </c>
      <c r="L14" s="8">
        <f t="shared" si="4"/>
        <v>26</v>
      </c>
      <c r="M14" s="8">
        <f t="shared" si="4"/>
        <v>26</v>
      </c>
      <c r="N14" s="8">
        <f t="shared" si="4"/>
        <v>26</v>
      </c>
      <c r="O14" s="32">
        <f>SUM(C14:N14)</f>
        <v>312</v>
      </c>
      <c r="Q14" s="28">
        <v>2</v>
      </c>
      <c r="R14" s="28">
        <v>1500</v>
      </c>
      <c r="S14" s="28" t="s">
        <v>109</v>
      </c>
      <c r="T14" s="28">
        <v>1</v>
      </c>
      <c r="U14" s="29">
        <f>(Q14*R14*0.04*T14)+(Q14*R14*0.04*T14*20%)</f>
        <v>144</v>
      </c>
    </row>
    <row r="15" spans="2:21" x14ac:dyDescent="0.3">
      <c r="B15" s="8" t="s">
        <v>44</v>
      </c>
      <c r="C15" s="30">
        <v>105</v>
      </c>
      <c r="D15" s="30">
        <v>105</v>
      </c>
      <c r="E15" s="30">
        <v>105</v>
      </c>
      <c r="F15" s="30">
        <v>105</v>
      </c>
      <c r="G15" s="30">
        <v>105</v>
      </c>
      <c r="H15" s="30">
        <v>105</v>
      </c>
      <c r="I15" s="30">
        <v>105</v>
      </c>
      <c r="J15" s="30">
        <v>105</v>
      </c>
      <c r="K15" s="30">
        <v>105</v>
      </c>
      <c r="L15" s="30">
        <v>105</v>
      </c>
      <c r="M15" s="30">
        <v>105</v>
      </c>
      <c r="N15" s="30">
        <v>105</v>
      </c>
      <c r="O15" s="32">
        <f>SUM(C15:N15)</f>
        <v>1260</v>
      </c>
      <c r="Q15" s="6"/>
      <c r="R15" s="6"/>
      <c r="S15" s="6"/>
      <c r="T15" s="6"/>
      <c r="U15" s="6"/>
    </row>
    <row r="16" spans="2:21" x14ac:dyDescent="0.3">
      <c r="B16" s="8" t="s">
        <v>45</v>
      </c>
      <c r="C16" s="30">
        <v>40</v>
      </c>
      <c r="D16" s="30">
        <v>40</v>
      </c>
      <c r="E16" s="30">
        <v>40</v>
      </c>
      <c r="F16" s="30">
        <v>40</v>
      </c>
      <c r="G16" s="30">
        <v>40</v>
      </c>
      <c r="H16" s="30">
        <v>40</v>
      </c>
      <c r="I16" s="30">
        <v>40</v>
      </c>
      <c r="J16" s="30">
        <v>40</v>
      </c>
      <c r="K16" s="30">
        <v>40</v>
      </c>
      <c r="L16" s="30">
        <v>40</v>
      </c>
      <c r="M16" s="30">
        <v>40</v>
      </c>
      <c r="N16" s="30">
        <v>40</v>
      </c>
      <c r="O16" s="32">
        <f>SUM(C16:N16)</f>
        <v>480</v>
      </c>
      <c r="Q16" s="6"/>
      <c r="R16" s="6"/>
      <c r="S16" s="6"/>
      <c r="T16" s="6"/>
      <c r="U16" s="6"/>
    </row>
    <row r="17" spans="2:21" x14ac:dyDescent="0.3">
      <c r="B17" s="8" t="s">
        <v>46</v>
      </c>
      <c r="C17" s="33">
        <v>47</v>
      </c>
      <c r="D17" s="33"/>
      <c r="E17" s="33"/>
      <c r="F17" s="33"/>
      <c r="G17" s="33"/>
      <c r="H17" s="33">
        <v>47</v>
      </c>
      <c r="I17" s="33"/>
      <c r="J17" s="33"/>
      <c r="K17" s="33"/>
      <c r="L17" s="33"/>
      <c r="M17" s="33">
        <v>47</v>
      </c>
      <c r="N17" s="33"/>
      <c r="O17" s="32">
        <f t="shared" ref="O17:O20" si="5">SUM(C17:N17)</f>
        <v>141</v>
      </c>
      <c r="Q17" s="35"/>
      <c r="R17" s="6"/>
      <c r="S17" s="6"/>
      <c r="T17" s="6"/>
      <c r="U17" s="6"/>
    </row>
    <row r="18" spans="2:21" x14ac:dyDescent="0.3">
      <c r="B18" s="8" t="s">
        <v>112</v>
      </c>
      <c r="C18" s="33">
        <v>15</v>
      </c>
      <c r="D18" s="33">
        <v>15</v>
      </c>
      <c r="E18" s="33">
        <v>15</v>
      </c>
      <c r="F18" s="33">
        <v>15</v>
      </c>
      <c r="G18" s="33">
        <v>15</v>
      </c>
      <c r="H18" s="33">
        <v>15</v>
      </c>
      <c r="I18" s="33">
        <v>15</v>
      </c>
      <c r="J18" s="33">
        <v>15</v>
      </c>
      <c r="K18" s="33">
        <v>15</v>
      </c>
      <c r="L18" s="33">
        <v>15</v>
      </c>
      <c r="M18" s="33">
        <v>15</v>
      </c>
      <c r="N18" s="33">
        <v>15</v>
      </c>
      <c r="O18" s="32">
        <v>180</v>
      </c>
      <c r="Q18" s="35"/>
      <c r="R18" s="6"/>
      <c r="S18" s="6"/>
      <c r="T18" s="6"/>
      <c r="U18" s="6"/>
    </row>
    <row r="19" spans="2:21" x14ac:dyDescent="0.3">
      <c r="B19" s="8" t="s">
        <v>55</v>
      </c>
      <c r="C19" s="33">
        <f>'Income Statement Year 1 '!$T$22</f>
        <v>22</v>
      </c>
      <c r="D19" s="33">
        <f>'Income Statement Year 1 '!$T$22</f>
        <v>22</v>
      </c>
      <c r="E19" s="33">
        <f>'Income Statement Year 1 '!$T$22</f>
        <v>22</v>
      </c>
      <c r="F19" s="33">
        <f>'Income Statement Year 1 '!$T$22</f>
        <v>22</v>
      </c>
      <c r="G19" s="33">
        <f>'Income Statement Year 1 '!$T$22</f>
        <v>22</v>
      </c>
      <c r="H19" s="33">
        <f>'Income Statement Year 1 '!$T$22</f>
        <v>22</v>
      </c>
      <c r="I19" s="33">
        <f>'Income Statement Year 1 '!$T$22</f>
        <v>22</v>
      </c>
      <c r="J19" s="33">
        <f>'Income Statement Year 1 '!$T$22</f>
        <v>22</v>
      </c>
      <c r="K19" s="33">
        <f>'Income Statement Year 1 '!$T$22</f>
        <v>22</v>
      </c>
      <c r="L19" s="33">
        <f>'Income Statement Year 1 '!$T$22</f>
        <v>22</v>
      </c>
      <c r="M19" s="33">
        <f>'Income Statement Year 1 '!$T$22</f>
        <v>22</v>
      </c>
      <c r="N19" s="33">
        <f>'Income Statement Year 1 '!$T$22</f>
        <v>22</v>
      </c>
      <c r="O19" s="32">
        <f t="shared" si="5"/>
        <v>264</v>
      </c>
    </row>
    <row r="20" spans="2:21" x14ac:dyDescent="0.3">
      <c r="B20" s="8" t="s">
        <v>48</v>
      </c>
      <c r="C20" s="33">
        <v>50</v>
      </c>
      <c r="D20" s="33">
        <v>50</v>
      </c>
      <c r="E20" s="33">
        <v>50</v>
      </c>
      <c r="F20" s="33">
        <v>50</v>
      </c>
      <c r="G20" s="33">
        <v>50</v>
      </c>
      <c r="H20" s="33">
        <v>50</v>
      </c>
      <c r="I20" s="33">
        <v>50</v>
      </c>
      <c r="J20" s="33">
        <v>50</v>
      </c>
      <c r="K20" s="33">
        <v>50</v>
      </c>
      <c r="L20" s="33">
        <v>50</v>
      </c>
      <c r="M20" s="33">
        <v>50</v>
      </c>
      <c r="N20" s="33">
        <v>50</v>
      </c>
      <c r="O20" s="32">
        <f t="shared" si="5"/>
        <v>600</v>
      </c>
      <c r="Q20" s="37"/>
      <c r="R20" s="37"/>
      <c r="S20" s="36"/>
      <c r="T20" s="26"/>
    </row>
    <row r="21" spans="2:21" x14ac:dyDescent="0.3">
      <c r="B21" s="115" t="s">
        <v>16</v>
      </c>
      <c r="C21" s="108">
        <f t="shared" ref="C21:O21" si="6">SUM(C13:C20)</f>
        <v>310</v>
      </c>
      <c r="D21" s="108">
        <f t="shared" si="6"/>
        <v>263</v>
      </c>
      <c r="E21" s="108">
        <f t="shared" si="6"/>
        <v>263</v>
      </c>
      <c r="F21" s="108">
        <f t="shared" si="6"/>
        <v>263</v>
      </c>
      <c r="G21" s="108">
        <f t="shared" si="6"/>
        <v>263</v>
      </c>
      <c r="H21" s="108">
        <f t="shared" si="6"/>
        <v>310</v>
      </c>
      <c r="I21" s="108">
        <f t="shared" si="6"/>
        <v>263</v>
      </c>
      <c r="J21" s="108">
        <f t="shared" si="6"/>
        <v>263</v>
      </c>
      <c r="K21" s="108">
        <f t="shared" si="6"/>
        <v>263</v>
      </c>
      <c r="L21" s="108">
        <f t="shared" si="6"/>
        <v>263</v>
      </c>
      <c r="M21" s="108">
        <f t="shared" si="6"/>
        <v>310</v>
      </c>
      <c r="N21" s="108">
        <f t="shared" si="6"/>
        <v>263</v>
      </c>
      <c r="O21" s="108">
        <f t="shared" si="6"/>
        <v>3297</v>
      </c>
      <c r="S21" s="38"/>
      <c r="T21" s="27"/>
    </row>
    <row r="22" spans="2:21" x14ac:dyDescent="0.3">
      <c r="B22" s="9" t="s">
        <v>17</v>
      </c>
      <c r="C22" s="32">
        <f t="shared" ref="C22:O22" si="7">C10-C21</f>
        <v>299</v>
      </c>
      <c r="D22" s="32">
        <f t="shared" si="7"/>
        <v>346</v>
      </c>
      <c r="E22" s="32">
        <f t="shared" si="7"/>
        <v>346</v>
      </c>
      <c r="F22" s="32">
        <f t="shared" si="7"/>
        <v>346</v>
      </c>
      <c r="G22" s="32">
        <f t="shared" si="7"/>
        <v>346</v>
      </c>
      <c r="H22" s="32">
        <f t="shared" si="7"/>
        <v>299</v>
      </c>
      <c r="I22" s="32">
        <f t="shared" si="7"/>
        <v>346</v>
      </c>
      <c r="J22" s="32">
        <f t="shared" si="7"/>
        <v>346</v>
      </c>
      <c r="K22" s="32">
        <f t="shared" si="7"/>
        <v>346</v>
      </c>
      <c r="L22" s="32">
        <f t="shared" si="7"/>
        <v>346</v>
      </c>
      <c r="M22" s="32">
        <f t="shared" si="7"/>
        <v>299</v>
      </c>
      <c r="N22" s="32">
        <f t="shared" si="7"/>
        <v>346</v>
      </c>
      <c r="O22" s="32">
        <f t="shared" si="7"/>
        <v>4011</v>
      </c>
    </row>
    <row r="23" spans="2:21" x14ac:dyDescent="0.3">
      <c r="B23" s="8" t="s">
        <v>18</v>
      </c>
      <c r="C23" s="32">
        <f>C22*0.15</f>
        <v>44.85</v>
      </c>
      <c r="D23" s="32">
        <f t="shared" ref="D23:N23" si="8">D22*0.15</f>
        <v>51.9</v>
      </c>
      <c r="E23" s="32">
        <f t="shared" si="8"/>
        <v>51.9</v>
      </c>
      <c r="F23" s="32">
        <f t="shared" si="8"/>
        <v>51.9</v>
      </c>
      <c r="G23" s="32">
        <f t="shared" si="8"/>
        <v>51.9</v>
      </c>
      <c r="H23" s="32">
        <f t="shared" si="8"/>
        <v>44.85</v>
      </c>
      <c r="I23" s="32">
        <f t="shared" si="8"/>
        <v>51.9</v>
      </c>
      <c r="J23" s="32">
        <f t="shared" si="8"/>
        <v>51.9</v>
      </c>
      <c r="K23" s="32">
        <f t="shared" si="8"/>
        <v>51.9</v>
      </c>
      <c r="L23" s="32">
        <f t="shared" si="8"/>
        <v>51.9</v>
      </c>
      <c r="M23" s="32">
        <f t="shared" si="8"/>
        <v>44.85</v>
      </c>
      <c r="N23" s="32">
        <f t="shared" si="8"/>
        <v>51.9</v>
      </c>
      <c r="O23" s="32">
        <f t="shared" ref="O23" si="9">SUM(C23:N23)</f>
        <v>601.64999999999986</v>
      </c>
    </row>
    <row r="24" spans="2:21" ht="18" thickBot="1" x14ac:dyDescent="0.5">
      <c r="B24" s="117" t="s">
        <v>19</v>
      </c>
      <c r="C24" s="118">
        <f>C22-C23</f>
        <v>254.15</v>
      </c>
      <c r="D24" s="118">
        <f t="shared" ref="D24:O24" si="10">D22-D23</f>
        <v>294.10000000000002</v>
      </c>
      <c r="E24" s="118">
        <f t="shared" si="10"/>
        <v>294.10000000000002</v>
      </c>
      <c r="F24" s="118">
        <f t="shared" si="10"/>
        <v>294.10000000000002</v>
      </c>
      <c r="G24" s="118">
        <f t="shared" si="10"/>
        <v>294.10000000000002</v>
      </c>
      <c r="H24" s="118">
        <f t="shared" si="10"/>
        <v>254.15</v>
      </c>
      <c r="I24" s="118">
        <f t="shared" si="10"/>
        <v>294.10000000000002</v>
      </c>
      <c r="J24" s="118">
        <f t="shared" si="10"/>
        <v>294.10000000000002</v>
      </c>
      <c r="K24" s="118">
        <f t="shared" si="10"/>
        <v>294.10000000000002</v>
      </c>
      <c r="L24" s="118">
        <f t="shared" si="10"/>
        <v>294.10000000000002</v>
      </c>
      <c r="M24" s="118">
        <f t="shared" si="10"/>
        <v>254.15</v>
      </c>
      <c r="N24" s="118">
        <f t="shared" si="10"/>
        <v>294.10000000000002</v>
      </c>
      <c r="O24" s="118">
        <f t="shared" si="10"/>
        <v>3409.3500000000004</v>
      </c>
    </row>
    <row r="25" spans="2:21" ht="16.2" thickTop="1" x14ac:dyDescent="0.3"/>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57DF3-A302-4D70-8FA0-A9A28CA61E5A}">
  <dimension ref="A1:AP161"/>
  <sheetViews>
    <sheetView topLeftCell="X1" zoomScale="85" zoomScaleNormal="85" workbookViewId="0">
      <selection activeCell="AI27" sqref="AI27"/>
    </sheetView>
  </sheetViews>
  <sheetFormatPr defaultColWidth="9.19921875" defaultRowHeight="13.2" x14ac:dyDescent="0.25"/>
  <cols>
    <col min="1" max="1" width="9.19921875" style="10"/>
    <col min="2" max="2" width="25.19921875" style="10" bestFit="1" customWidth="1"/>
    <col min="3" max="3" width="20.5" style="10" customWidth="1"/>
    <col min="4" max="6" width="8.796875" style="10" hidden="1" customWidth="1"/>
    <col min="7" max="7" width="10.8984375" style="10" customWidth="1"/>
    <col min="8" max="8" width="10.796875" style="10" customWidth="1"/>
    <col min="9" max="15" width="8.796875" style="10" customWidth="1"/>
    <col min="16" max="16" width="9.69921875" style="10" bestFit="1" customWidth="1"/>
    <col min="17" max="21" width="8.796875" style="10" customWidth="1"/>
    <col min="22" max="28" width="9.19921875" style="10"/>
    <col min="29" max="29" width="9.69921875" style="10" bestFit="1" customWidth="1"/>
    <col min="30" max="41" width="9.19921875" style="10"/>
    <col min="42" max="42" width="9.69921875" style="10" bestFit="1" customWidth="1"/>
    <col min="43" max="16384" width="9.19921875" style="10"/>
  </cols>
  <sheetData>
    <row r="1" spans="1:42" x14ac:dyDescent="0.25">
      <c r="C1" s="11" t="s">
        <v>24</v>
      </c>
      <c r="D1" s="12">
        <v>45292</v>
      </c>
      <c r="E1" s="12">
        <v>45323</v>
      </c>
      <c r="F1" s="12">
        <v>45352</v>
      </c>
      <c r="G1" s="12">
        <v>45383</v>
      </c>
      <c r="H1" s="12">
        <v>45413</v>
      </c>
      <c r="I1" s="12">
        <v>45444</v>
      </c>
      <c r="J1" s="12">
        <v>45474</v>
      </c>
      <c r="K1" s="12">
        <v>45505</v>
      </c>
      <c r="L1" s="12">
        <v>45536</v>
      </c>
      <c r="M1" s="12">
        <v>45566</v>
      </c>
      <c r="N1" s="12">
        <v>45597</v>
      </c>
      <c r="O1" s="12">
        <v>45627</v>
      </c>
      <c r="P1" s="39" t="s">
        <v>72</v>
      </c>
      <c r="Q1" s="12">
        <v>45658</v>
      </c>
      <c r="R1" s="12">
        <v>45689</v>
      </c>
      <c r="S1" s="12">
        <v>45717</v>
      </c>
      <c r="T1" s="12">
        <v>45748</v>
      </c>
      <c r="U1" s="12">
        <v>45778</v>
      </c>
      <c r="V1" s="12">
        <v>45809</v>
      </c>
      <c r="W1" s="12">
        <v>45839</v>
      </c>
      <c r="X1" s="12">
        <v>45870</v>
      </c>
      <c r="Y1" s="12">
        <v>45901</v>
      </c>
      <c r="Z1" s="12">
        <v>45931</v>
      </c>
      <c r="AA1" s="12">
        <v>45962</v>
      </c>
      <c r="AB1" s="12">
        <v>45992</v>
      </c>
      <c r="AC1" s="39" t="s">
        <v>73</v>
      </c>
      <c r="AD1" s="12">
        <v>46023</v>
      </c>
      <c r="AE1" s="12">
        <v>46054</v>
      </c>
      <c r="AF1" s="12">
        <v>46082</v>
      </c>
      <c r="AG1" s="12">
        <v>46113</v>
      </c>
      <c r="AH1" s="12">
        <v>46143</v>
      </c>
      <c r="AI1" s="12">
        <v>46174</v>
      </c>
      <c r="AJ1" s="12">
        <v>46204</v>
      </c>
      <c r="AK1" s="12">
        <v>46235</v>
      </c>
      <c r="AL1" s="12">
        <v>46266</v>
      </c>
      <c r="AM1" s="12">
        <v>46296</v>
      </c>
      <c r="AN1" s="12">
        <v>46327</v>
      </c>
      <c r="AO1" s="12">
        <v>46357</v>
      </c>
      <c r="AP1" s="39" t="s">
        <v>74</v>
      </c>
    </row>
    <row r="2" spans="1:42" x14ac:dyDescent="0.25">
      <c r="A2" s="135" t="s">
        <v>25</v>
      </c>
      <c r="B2" s="135"/>
      <c r="C2" s="135"/>
      <c r="D2" s="13">
        <v>5000</v>
      </c>
      <c r="E2" s="14">
        <f t="shared" ref="E2:AB2" si="0">D32</f>
        <v>5000</v>
      </c>
      <c r="F2" s="14">
        <f t="shared" si="0"/>
        <v>5000</v>
      </c>
      <c r="G2" s="14">
        <f>F32</f>
        <v>5000</v>
      </c>
      <c r="H2" s="14">
        <f t="shared" si="0"/>
        <v>4142.33</v>
      </c>
      <c r="I2" s="14">
        <f t="shared" si="0"/>
        <v>3998.93</v>
      </c>
      <c r="J2" s="14">
        <f t="shared" si="0"/>
        <v>3900.5299999999997</v>
      </c>
      <c r="K2" s="14">
        <f t="shared" si="0"/>
        <v>3937.1299999999997</v>
      </c>
      <c r="L2" s="14">
        <f t="shared" si="0"/>
        <v>3928.7299999999996</v>
      </c>
      <c r="M2" s="14">
        <f t="shared" si="0"/>
        <v>4055.3299999999995</v>
      </c>
      <c r="N2" s="14">
        <f t="shared" si="0"/>
        <v>4132.58</v>
      </c>
      <c r="O2" s="14">
        <f t="shared" si="0"/>
        <v>4259.18</v>
      </c>
      <c r="P2" s="40">
        <f>O2</f>
        <v>4259.18</v>
      </c>
      <c r="Q2" s="14">
        <f>O32</f>
        <v>4385.7800000000007</v>
      </c>
      <c r="R2" s="14">
        <f t="shared" si="0"/>
        <v>4555.8300000000008</v>
      </c>
      <c r="S2" s="14">
        <f t="shared" si="0"/>
        <v>4725.880000000001</v>
      </c>
      <c r="T2" s="14">
        <f t="shared" si="0"/>
        <v>4851.2800000000007</v>
      </c>
      <c r="U2" s="14">
        <f t="shared" si="0"/>
        <v>5021.3300000000008</v>
      </c>
      <c r="V2" s="14">
        <f t="shared" si="0"/>
        <v>5191.380000000001</v>
      </c>
      <c r="W2" s="14">
        <f t="shared" si="0"/>
        <v>5361.4300000000012</v>
      </c>
      <c r="X2" s="14">
        <f t="shared" si="0"/>
        <v>5531.4800000000014</v>
      </c>
      <c r="Y2" s="14">
        <f t="shared" si="0"/>
        <v>5656.880000000001</v>
      </c>
      <c r="Z2" s="14">
        <f t="shared" si="0"/>
        <v>5826.9300000000012</v>
      </c>
      <c r="AA2" s="14">
        <f t="shared" si="0"/>
        <v>5996.9800000000014</v>
      </c>
      <c r="AB2" s="14">
        <f t="shared" si="0"/>
        <v>6167.0300000000016</v>
      </c>
      <c r="AC2" s="40">
        <f>AB2</f>
        <v>6167.0300000000016</v>
      </c>
      <c r="AD2" s="14">
        <f t="shared" ref="AD2" si="1">AB32</f>
        <v>6337.0800000000017</v>
      </c>
      <c r="AE2" s="14">
        <f t="shared" ref="AE2" si="2">AD32</f>
        <v>6591.2300000000014</v>
      </c>
      <c r="AF2" s="14">
        <f t="shared" ref="AF2" si="3">AE32</f>
        <v>6885.3300000000017</v>
      </c>
      <c r="AG2" s="14">
        <f t="shared" ref="AG2" si="4">AF32</f>
        <v>7179.4300000000021</v>
      </c>
      <c r="AH2" s="14">
        <f t="shared" ref="AH2" si="5">AG32</f>
        <v>7473.5300000000025</v>
      </c>
      <c r="AI2" s="14">
        <f t="shared" ref="AI2" si="6">AH32</f>
        <v>7767.6300000000028</v>
      </c>
      <c r="AJ2" s="14">
        <f t="shared" ref="AJ2" si="7">AI32</f>
        <v>8021.7800000000025</v>
      </c>
      <c r="AK2" s="14">
        <f t="shared" ref="AK2" si="8">AJ32</f>
        <v>8315.8800000000028</v>
      </c>
      <c r="AL2" s="14">
        <f t="shared" ref="AL2" si="9">AK32</f>
        <v>8609.9800000000032</v>
      </c>
      <c r="AM2" s="14">
        <f t="shared" ref="AM2" si="10">AL32</f>
        <v>8904.0800000000036</v>
      </c>
      <c r="AN2" s="14">
        <f t="shared" ref="AN2" si="11">AM32</f>
        <v>9198.1800000000039</v>
      </c>
      <c r="AO2" s="14">
        <f t="shared" ref="AO2" si="12">AN32</f>
        <v>9452.3300000000036</v>
      </c>
      <c r="AP2" s="40">
        <f>AO2</f>
        <v>9452.3300000000036</v>
      </c>
    </row>
    <row r="3" spans="1:42" x14ac:dyDescent="0.25">
      <c r="E3" s="15"/>
      <c r="F3" s="15"/>
      <c r="G3" s="15"/>
      <c r="H3" s="15"/>
      <c r="I3" s="15"/>
      <c r="J3" s="15"/>
      <c r="K3" s="15"/>
      <c r="L3" s="15"/>
      <c r="M3" s="15"/>
      <c r="N3" s="15"/>
      <c r="O3" s="15"/>
      <c r="P3" s="40"/>
      <c r="Q3" s="15"/>
      <c r="R3" s="15"/>
      <c r="S3" s="15"/>
      <c r="T3" s="15"/>
      <c r="U3" s="15"/>
      <c r="V3" s="15"/>
      <c r="W3" s="15"/>
      <c r="X3" s="15"/>
      <c r="Y3" s="15"/>
      <c r="Z3" s="15"/>
      <c r="AA3" s="15"/>
      <c r="AB3" s="15"/>
      <c r="AC3" s="40"/>
      <c r="AD3" s="15"/>
      <c r="AE3" s="15"/>
      <c r="AF3" s="15"/>
      <c r="AG3" s="15"/>
      <c r="AH3" s="15"/>
      <c r="AI3" s="15"/>
      <c r="AJ3" s="15"/>
      <c r="AK3" s="15"/>
      <c r="AL3" s="15"/>
      <c r="AM3" s="15"/>
      <c r="AN3" s="15"/>
      <c r="AO3" s="15"/>
      <c r="AP3" s="40"/>
    </row>
    <row r="4" spans="1:42" x14ac:dyDescent="0.25">
      <c r="D4" s="16"/>
      <c r="E4" s="16"/>
      <c r="F4" s="16"/>
      <c r="G4" s="16"/>
      <c r="H4" s="16"/>
      <c r="I4" s="16"/>
      <c r="J4" s="16"/>
      <c r="K4" s="16"/>
      <c r="L4" s="16"/>
      <c r="M4" s="16"/>
      <c r="N4" s="16"/>
      <c r="O4" s="16"/>
      <c r="P4" s="41"/>
      <c r="Q4" s="16"/>
      <c r="R4" s="16"/>
      <c r="S4" s="16"/>
      <c r="T4" s="16"/>
      <c r="U4" s="16"/>
      <c r="V4" s="16"/>
      <c r="W4" s="16"/>
      <c r="X4" s="16"/>
      <c r="Y4" s="16"/>
      <c r="Z4" s="16"/>
      <c r="AA4" s="16"/>
      <c r="AB4" s="16"/>
      <c r="AC4" s="41"/>
      <c r="AD4" s="16"/>
      <c r="AE4" s="16"/>
      <c r="AF4" s="16"/>
      <c r="AG4" s="16"/>
      <c r="AH4" s="16"/>
      <c r="AI4" s="16"/>
      <c r="AJ4" s="16"/>
      <c r="AK4" s="16"/>
      <c r="AL4" s="16"/>
      <c r="AM4" s="16"/>
      <c r="AN4" s="16"/>
      <c r="AO4" s="16"/>
      <c r="AP4" s="41"/>
    </row>
    <row r="5" spans="1:42" x14ac:dyDescent="0.25">
      <c r="A5" s="17" t="s">
        <v>26</v>
      </c>
      <c r="B5" s="17"/>
      <c r="D5" s="18"/>
      <c r="E5" s="18"/>
      <c r="F5" s="18"/>
      <c r="G5" s="18"/>
      <c r="H5" s="18"/>
      <c r="I5" s="18"/>
      <c r="J5" s="18"/>
      <c r="K5" s="18"/>
      <c r="L5" s="18"/>
      <c r="M5" s="18"/>
      <c r="N5" s="18"/>
      <c r="O5" s="18"/>
      <c r="P5" s="42"/>
      <c r="Q5" s="18"/>
      <c r="R5" s="18"/>
      <c r="S5" s="18"/>
      <c r="T5" s="18"/>
      <c r="U5" s="18"/>
      <c r="V5" s="18"/>
      <c r="W5" s="18"/>
      <c r="X5" s="18"/>
      <c r="Y5" s="18"/>
      <c r="Z5" s="18"/>
      <c r="AA5" s="18"/>
      <c r="AB5" s="18"/>
      <c r="AC5" s="42"/>
      <c r="AD5" s="18"/>
      <c r="AE5" s="18"/>
      <c r="AF5" s="18"/>
      <c r="AG5" s="18"/>
      <c r="AH5" s="18"/>
      <c r="AI5" s="18"/>
      <c r="AJ5" s="18"/>
      <c r="AK5" s="18"/>
      <c r="AL5" s="18"/>
      <c r="AM5" s="18"/>
      <c r="AN5" s="18"/>
      <c r="AO5" s="18"/>
      <c r="AP5" s="42"/>
    </row>
    <row r="6" spans="1:42" x14ac:dyDescent="0.25">
      <c r="B6" s="10" t="str">
        <f>'Income Statement Year 3'!B7</f>
        <v>Basic Proofreading</v>
      </c>
      <c r="D6" s="18"/>
      <c r="E6" s="18"/>
      <c r="F6" s="18"/>
      <c r="G6" s="18"/>
      <c r="H6" s="18"/>
      <c r="I6" s="18"/>
      <c r="J6" s="18">
        <v>45</v>
      </c>
      <c r="K6" s="18"/>
      <c r="L6" s="18">
        <f>'Income Statement Year 1 '!K8</f>
        <v>135</v>
      </c>
      <c r="M6" s="18">
        <f>'Income Statement Year 1 '!L8</f>
        <v>135</v>
      </c>
      <c r="N6" s="18">
        <f>'Income Statement Year 1 '!M8</f>
        <v>135</v>
      </c>
      <c r="O6" s="18">
        <f>'Income Statement Year 1 '!N8</f>
        <v>135</v>
      </c>
      <c r="P6" s="42">
        <f>SUM(D6:O6)</f>
        <v>585</v>
      </c>
      <c r="Q6" s="18">
        <f>'Income Statement Year 2'!C9</f>
        <v>180</v>
      </c>
      <c r="R6" s="18">
        <f>'Income Statement Year 2'!D9</f>
        <v>180</v>
      </c>
      <c r="S6" s="18">
        <f>'Income Statement Year 2'!E9</f>
        <v>180</v>
      </c>
      <c r="T6" s="18">
        <f>'Income Statement Year 2'!F9</f>
        <v>180</v>
      </c>
      <c r="U6" s="18">
        <f>'Income Statement Year 2'!G9</f>
        <v>180</v>
      </c>
      <c r="V6" s="18">
        <f>'Income Statement Year 2'!H9</f>
        <v>180</v>
      </c>
      <c r="W6" s="18">
        <f>'Income Statement Year 2'!I9</f>
        <v>180</v>
      </c>
      <c r="X6" s="18">
        <f>'Income Statement Year 2'!J9</f>
        <v>180</v>
      </c>
      <c r="Y6" s="18">
        <f>'Income Statement Year 2'!K9</f>
        <v>180</v>
      </c>
      <c r="Z6" s="18">
        <f>'Income Statement Year 2'!L9</f>
        <v>180</v>
      </c>
      <c r="AA6" s="18">
        <f>'Income Statement Year 2'!M9</f>
        <v>180</v>
      </c>
      <c r="AB6" s="18">
        <f>'Income Statement Year 2'!N9</f>
        <v>180</v>
      </c>
      <c r="AC6" s="42">
        <f>SUM(Q6:AB6)</f>
        <v>2160</v>
      </c>
      <c r="AD6" s="18">
        <f>'Income Statement Year 3'!C7</f>
        <v>225</v>
      </c>
      <c r="AE6" s="18">
        <f>'Income Statement Year 3'!D7</f>
        <v>225</v>
      </c>
      <c r="AF6" s="18">
        <f>'Income Statement Year 3'!E7</f>
        <v>225</v>
      </c>
      <c r="AG6" s="18">
        <f>'Income Statement Year 3'!F7</f>
        <v>225</v>
      </c>
      <c r="AH6" s="18">
        <f>'Income Statement Year 3'!G7</f>
        <v>225</v>
      </c>
      <c r="AI6" s="18">
        <f>'Income Statement Year 3'!H7</f>
        <v>225</v>
      </c>
      <c r="AJ6" s="18">
        <f>'Income Statement Year 3'!I7</f>
        <v>225</v>
      </c>
      <c r="AK6" s="18">
        <f>'Income Statement Year 3'!J7</f>
        <v>225</v>
      </c>
      <c r="AL6" s="18">
        <f>'Income Statement Year 3'!K7</f>
        <v>225</v>
      </c>
      <c r="AM6" s="18">
        <f>'Income Statement Year 3'!L7</f>
        <v>225</v>
      </c>
      <c r="AN6" s="18">
        <f>'Income Statement Year 3'!M7</f>
        <v>225</v>
      </c>
      <c r="AO6" s="18">
        <f>'Income Statement Year 3'!N7</f>
        <v>225</v>
      </c>
      <c r="AP6" s="42">
        <f>SUM(AD6:AO6)</f>
        <v>2700</v>
      </c>
    </row>
    <row r="7" spans="1:42" x14ac:dyDescent="0.25">
      <c r="B7" s="10" t="str">
        <f>'Income Statement Year 3'!B8</f>
        <v>Comprehensive Editing</v>
      </c>
      <c r="D7" s="18"/>
      <c r="E7" s="18"/>
      <c r="F7" s="18"/>
      <c r="G7" s="18">
        <f>'Income Statement Year 1 '!F9</f>
        <v>180</v>
      </c>
      <c r="H7" s="18">
        <v>45</v>
      </c>
      <c r="I7" s="18">
        <v>90</v>
      </c>
      <c r="J7" s="18">
        <f>'Income Statement Year 1 '!I9</f>
        <v>180</v>
      </c>
      <c r="K7" s="18">
        <f>'Income Statement Year 1 '!J9</f>
        <v>180</v>
      </c>
      <c r="L7" s="18">
        <f>'Income Statement Year 1 '!K9</f>
        <v>180</v>
      </c>
      <c r="M7" s="18">
        <f>'Income Statement Year 1 '!L9</f>
        <v>180</v>
      </c>
      <c r="N7" s="18">
        <f>'Income Statement Year 1 '!M9</f>
        <v>180</v>
      </c>
      <c r="O7" s="18">
        <f>'Income Statement Year 1 '!N9</f>
        <v>180</v>
      </c>
      <c r="P7" s="42">
        <f t="shared" ref="P7:P8" si="13">SUM(D7:O7)</f>
        <v>1395</v>
      </c>
      <c r="Q7" s="18">
        <f>'Income Statement Year 2'!C10</f>
        <v>180</v>
      </c>
      <c r="R7" s="18">
        <f>'Income Statement Year 2'!D10</f>
        <v>180</v>
      </c>
      <c r="S7" s="18">
        <f>'Income Statement Year 2'!E10</f>
        <v>180</v>
      </c>
      <c r="T7" s="18">
        <f>'Income Statement Year 2'!F10</f>
        <v>180</v>
      </c>
      <c r="U7" s="18">
        <f>'Income Statement Year 2'!G10</f>
        <v>180</v>
      </c>
      <c r="V7" s="18">
        <f>'Income Statement Year 2'!H10</f>
        <v>180</v>
      </c>
      <c r="W7" s="18">
        <f>'Income Statement Year 2'!I10</f>
        <v>180</v>
      </c>
      <c r="X7" s="18">
        <f>'Income Statement Year 2'!J10</f>
        <v>180</v>
      </c>
      <c r="Y7" s="18">
        <f>'Income Statement Year 2'!K10</f>
        <v>180</v>
      </c>
      <c r="Z7" s="18">
        <f>'Income Statement Year 2'!L10</f>
        <v>180</v>
      </c>
      <c r="AA7" s="18">
        <f>'Income Statement Year 2'!M10</f>
        <v>180</v>
      </c>
      <c r="AB7" s="18">
        <f>'Income Statement Year 2'!N10</f>
        <v>180</v>
      </c>
      <c r="AC7" s="42">
        <f>'Income Statement Year 2'!O10</f>
        <v>2160</v>
      </c>
      <c r="AD7" s="18">
        <f>'Income Statement Year 3'!C8</f>
        <v>240</v>
      </c>
      <c r="AE7" s="18">
        <f>'Income Statement Year 3'!D8</f>
        <v>240</v>
      </c>
      <c r="AF7" s="18">
        <f>'Income Statement Year 3'!E8</f>
        <v>240</v>
      </c>
      <c r="AG7" s="18">
        <f>'Income Statement Year 3'!F8</f>
        <v>240</v>
      </c>
      <c r="AH7" s="18">
        <f>'Income Statement Year 3'!G8</f>
        <v>240</v>
      </c>
      <c r="AI7" s="18">
        <f>'Income Statement Year 3'!H8</f>
        <v>240</v>
      </c>
      <c r="AJ7" s="18">
        <f>'Income Statement Year 3'!I8</f>
        <v>240</v>
      </c>
      <c r="AK7" s="18">
        <f>'Income Statement Year 3'!J8</f>
        <v>240</v>
      </c>
      <c r="AL7" s="18">
        <f>'Income Statement Year 3'!K8</f>
        <v>240</v>
      </c>
      <c r="AM7" s="18">
        <f>'Income Statement Year 3'!L8</f>
        <v>240</v>
      </c>
      <c r="AN7" s="18">
        <f>'Income Statement Year 3'!M8</f>
        <v>240</v>
      </c>
      <c r="AO7" s="18">
        <f>'Income Statement Year 3'!N8</f>
        <v>240</v>
      </c>
      <c r="AP7" s="42">
        <f>SUM(AD7:AO7)</f>
        <v>2880</v>
      </c>
    </row>
    <row r="8" spans="1:42" x14ac:dyDescent="0.25">
      <c r="B8" s="10" t="str">
        <f>'Income Statement Year 3'!B9</f>
        <v>Rush Service</v>
      </c>
      <c r="D8" s="18"/>
      <c r="E8" s="18"/>
      <c r="F8" s="18"/>
      <c r="G8" s="18">
        <f>'Income Statement Year 1 '!F10</f>
        <v>72</v>
      </c>
      <c r="H8" s="18">
        <f>'Income Statement Year 1 '!G10</f>
        <v>72</v>
      </c>
      <c r="I8" s="18">
        <f>'Income Statement Year 1 '!H10</f>
        <v>72</v>
      </c>
      <c r="J8" s="18">
        <f>'Income Statement Year 1 '!I10</f>
        <v>72</v>
      </c>
      <c r="K8" s="18">
        <f>'Income Statement Year 1 '!J10</f>
        <v>72</v>
      </c>
      <c r="L8" s="18">
        <f>'Income Statement Year 1 '!K10</f>
        <v>72</v>
      </c>
      <c r="M8" s="18">
        <f>'Income Statement Year 1 '!L10</f>
        <v>72</v>
      </c>
      <c r="N8" s="18">
        <f>'Income Statement Year 1 '!M10</f>
        <v>72</v>
      </c>
      <c r="O8" s="18">
        <f>'Income Statement Year 1 '!N10</f>
        <v>72</v>
      </c>
      <c r="P8" s="42">
        <f t="shared" si="13"/>
        <v>648</v>
      </c>
      <c r="Q8" s="18">
        <f>'Income Statement Year 2'!C11</f>
        <v>72</v>
      </c>
      <c r="R8" s="18">
        <f>'Income Statement Year 2'!D11</f>
        <v>72</v>
      </c>
      <c r="S8" s="18">
        <f>'Income Statement Year 2'!E11</f>
        <v>72</v>
      </c>
      <c r="T8" s="18">
        <f>'Income Statement Year 2'!F11</f>
        <v>72</v>
      </c>
      <c r="U8" s="18">
        <f>'Income Statement Year 2'!G11</f>
        <v>72</v>
      </c>
      <c r="V8" s="18">
        <f>'Income Statement Year 2'!H11</f>
        <v>72</v>
      </c>
      <c r="W8" s="18">
        <f>'Income Statement Year 2'!I11</f>
        <v>72</v>
      </c>
      <c r="X8" s="18">
        <f>'Income Statement Year 2'!J11</f>
        <v>72</v>
      </c>
      <c r="Y8" s="18">
        <f>'Income Statement Year 2'!K11</f>
        <v>72</v>
      </c>
      <c r="Z8" s="18">
        <f>'Income Statement Year 2'!L11</f>
        <v>72</v>
      </c>
      <c r="AA8" s="18">
        <f>'Income Statement Year 2'!M11</f>
        <v>72</v>
      </c>
      <c r="AB8" s="18">
        <f>'Income Statement Year 2'!N11</f>
        <v>72</v>
      </c>
      <c r="AC8" s="42">
        <f>SUM(Q8:AB8)</f>
        <v>864</v>
      </c>
      <c r="AD8" s="18">
        <f>'Income Statement Year 3'!C9</f>
        <v>144</v>
      </c>
      <c r="AE8" s="18">
        <f>'Income Statement Year 3'!D9</f>
        <v>144</v>
      </c>
      <c r="AF8" s="18">
        <f>'Income Statement Year 3'!E9</f>
        <v>144</v>
      </c>
      <c r="AG8" s="18">
        <f>'Income Statement Year 3'!F9</f>
        <v>144</v>
      </c>
      <c r="AH8" s="18">
        <f>'Income Statement Year 3'!G9</f>
        <v>144</v>
      </c>
      <c r="AI8" s="18">
        <f>'Income Statement Year 3'!H9</f>
        <v>144</v>
      </c>
      <c r="AJ8" s="18">
        <f>'Income Statement Year 3'!I9</f>
        <v>144</v>
      </c>
      <c r="AK8" s="18">
        <f>'Income Statement Year 3'!J9</f>
        <v>144</v>
      </c>
      <c r="AL8" s="18">
        <f>'Income Statement Year 3'!K9</f>
        <v>144</v>
      </c>
      <c r="AM8" s="18">
        <f>'Income Statement Year 3'!L9</f>
        <v>144</v>
      </c>
      <c r="AN8" s="18">
        <f>'Income Statement Year 3'!M9</f>
        <v>144</v>
      </c>
      <c r="AO8" s="18">
        <f>'Income Statement Year 3'!N9</f>
        <v>144</v>
      </c>
      <c r="AP8" s="42">
        <f>SUM(AD8:AO8)</f>
        <v>1728</v>
      </c>
    </row>
    <row r="9" spans="1:42" x14ac:dyDescent="0.25">
      <c r="A9" s="136" t="s">
        <v>27</v>
      </c>
      <c r="B9" s="136"/>
      <c r="C9" s="136"/>
      <c r="D9" s="20">
        <f t="shared" ref="D9:AO9" si="14">SUM(D6:D8)</f>
        <v>0</v>
      </c>
      <c r="E9" s="20">
        <f t="shared" si="14"/>
        <v>0</v>
      </c>
      <c r="F9" s="20">
        <f t="shared" si="14"/>
        <v>0</v>
      </c>
      <c r="G9" s="20">
        <f t="shared" si="14"/>
        <v>252</v>
      </c>
      <c r="H9" s="20">
        <f t="shared" si="14"/>
        <v>117</v>
      </c>
      <c r="I9" s="20">
        <f t="shared" si="14"/>
        <v>162</v>
      </c>
      <c r="J9" s="20">
        <f t="shared" si="14"/>
        <v>297</v>
      </c>
      <c r="K9" s="20">
        <f t="shared" si="14"/>
        <v>252</v>
      </c>
      <c r="L9" s="20">
        <f t="shared" si="14"/>
        <v>387</v>
      </c>
      <c r="M9" s="20">
        <f t="shared" si="14"/>
        <v>387</v>
      </c>
      <c r="N9" s="20">
        <f t="shared" si="14"/>
        <v>387</v>
      </c>
      <c r="O9" s="20">
        <f t="shared" si="14"/>
        <v>387</v>
      </c>
      <c r="P9" s="43">
        <f t="shared" si="14"/>
        <v>2628</v>
      </c>
      <c r="Q9" s="20">
        <f t="shared" si="14"/>
        <v>432</v>
      </c>
      <c r="R9" s="20">
        <f t="shared" si="14"/>
        <v>432</v>
      </c>
      <c r="S9" s="20">
        <f t="shared" si="14"/>
        <v>432</v>
      </c>
      <c r="T9" s="20">
        <f t="shared" si="14"/>
        <v>432</v>
      </c>
      <c r="U9" s="20">
        <f t="shared" si="14"/>
        <v>432</v>
      </c>
      <c r="V9" s="20">
        <f t="shared" si="14"/>
        <v>432</v>
      </c>
      <c r="W9" s="20">
        <f t="shared" si="14"/>
        <v>432</v>
      </c>
      <c r="X9" s="20">
        <f t="shared" si="14"/>
        <v>432</v>
      </c>
      <c r="Y9" s="20">
        <f t="shared" si="14"/>
        <v>432</v>
      </c>
      <c r="Z9" s="20">
        <f t="shared" si="14"/>
        <v>432</v>
      </c>
      <c r="AA9" s="20">
        <f t="shared" si="14"/>
        <v>432</v>
      </c>
      <c r="AB9" s="20">
        <f t="shared" si="14"/>
        <v>432</v>
      </c>
      <c r="AC9" s="43">
        <f t="shared" ref="AC9" si="15">SUM(AC6:AC8)</f>
        <v>5184</v>
      </c>
      <c r="AD9" s="20">
        <f t="shared" si="14"/>
        <v>609</v>
      </c>
      <c r="AE9" s="20">
        <f t="shared" si="14"/>
        <v>609</v>
      </c>
      <c r="AF9" s="20">
        <f t="shared" si="14"/>
        <v>609</v>
      </c>
      <c r="AG9" s="20">
        <f t="shared" si="14"/>
        <v>609</v>
      </c>
      <c r="AH9" s="20">
        <f t="shared" si="14"/>
        <v>609</v>
      </c>
      <c r="AI9" s="20">
        <f t="shared" si="14"/>
        <v>609</v>
      </c>
      <c r="AJ9" s="20">
        <f t="shared" si="14"/>
        <v>609</v>
      </c>
      <c r="AK9" s="20">
        <f t="shared" si="14"/>
        <v>609</v>
      </c>
      <c r="AL9" s="20">
        <f t="shared" si="14"/>
        <v>609</v>
      </c>
      <c r="AM9" s="20">
        <f t="shared" si="14"/>
        <v>609</v>
      </c>
      <c r="AN9" s="20">
        <f t="shared" si="14"/>
        <v>609</v>
      </c>
      <c r="AO9" s="20">
        <f t="shared" si="14"/>
        <v>609</v>
      </c>
      <c r="AP9" s="43">
        <f>SUM(AP6:AP8)</f>
        <v>7308</v>
      </c>
    </row>
    <row r="10" spans="1:42" x14ac:dyDescent="0.25">
      <c r="A10" s="17" t="s">
        <v>28</v>
      </c>
      <c r="D10" s="18"/>
      <c r="E10" s="18"/>
      <c r="F10" s="18"/>
      <c r="G10" s="18"/>
      <c r="H10" s="18"/>
      <c r="I10" s="18"/>
      <c r="J10" s="18"/>
      <c r="K10" s="18"/>
      <c r="L10" s="18"/>
      <c r="M10" s="18"/>
      <c r="N10" s="18"/>
      <c r="O10" s="18"/>
      <c r="P10" s="42"/>
      <c r="Q10" s="18"/>
      <c r="R10" s="18"/>
      <c r="S10" s="18"/>
      <c r="T10" s="18"/>
      <c r="U10" s="18"/>
      <c r="V10" s="18"/>
      <c r="W10" s="18"/>
      <c r="X10" s="18"/>
      <c r="Y10" s="18"/>
      <c r="Z10" s="18"/>
      <c r="AA10" s="18"/>
      <c r="AB10" s="18"/>
      <c r="AC10" s="42"/>
      <c r="AP10" s="42"/>
    </row>
    <row r="11" spans="1:42" x14ac:dyDescent="0.25">
      <c r="B11" s="10" t="str">
        <f>'Income Statement Year 3'!B13</f>
        <v>Website Domain</v>
      </c>
      <c r="D11" s="18"/>
      <c r="E11" s="18"/>
      <c r="F11" s="18"/>
      <c r="G11" s="18">
        <v>4.92</v>
      </c>
      <c r="H11" s="18">
        <v>5</v>
      </c>
      <c r="I11" s="18">
        <v>5</v>
      </c>
      <c r="J11" s="18">
        <v>5</v>
      </c>
      <c r="K11" s="18">
        <v>5</v>
      </c>
      <c r="L11" s="18">
        <v>5</v>
      </c>
      <c r="M11" s="18">
        <v>5</v>
      </c>
      <c r="N11" s="18">
        <v>5</v>
      </c>
      <c r="O11" s="18">
        <v>5</v>
      </c>
      <c r="P11" s="42">
        <f>SUM(G11:O11)</f>
        <v>44.92</v>
      </c>
      <c r="Q11" s="23">
        <f>'Income Statement Year 2'!C15</f>
        <v>5</v>
      </c>
      <c r="R11" s="23">
        <f>'Income Statement Year 2'!D15</f>
        <v>5</v>
      </c>
      <c r="S11" s="23">
        <f>'Income Statement Year 2'!E15</f>
        <v>5</v>
      </c>
      <c r="T11" s="23">
        <f>'Income Statement Year 2'!F15</f>
        <v>5</v>
      </c>
      <c r="U11" s="23">
        <f>'Income Statement Year 2'!G15</f>
        <v>5</v>
      </c>
      <c r="V11" s="23">
        <f>'Income Statement Year 2'!H15</f>
        <v>5</v>
      </c>
      <c r="W11" s="23">
        <f>'Income Statement Year 2'!I15</f>
        <v>5</v>
      </c>
      <c r="X11" s="23">
        <f>'Income Statement Year 2'!J15</f>
        <v>5</v>
      </c>
      <c r="Y11" s="23">
        <f>'Income Statement Year 2'!K15</f>
        <v>5</v>
      </c>
      <c r="Z11" s="23">
        <f>'Income Statement Year 2'!L15</f>
        <v>5</v>
      </c>
      <c r="AA11" s="23">
        <f>'Income Statement Year 2'!M15</f>
        <v>5</v>
      </c>
      <c r="AB11" s="23">
        <f>'Income Statement Year 2'!N15</f>
        <v>5</v>
      </c>
      <c r="AC11" s="42">
        <f>SUM(Q11:AB11)</f>
        <v>60</v>
      </c>
      <c r="AD11" s="34">
        <f>'Income Statement Year 3'!C13</f>
        <v>5</v>
      </c>
      <c r="AE11" s="34">
        <f>'Income Statement Year 3'!D13</f>
        <v>5</v>
      </c>
      <c r="AF11" s="34">
        <f>'Income Statement Year 3'!E13</f>
        <v>5</v>
      </c>
      <c r="AG11" s="34">
        <f>'Income Statement Year 3'!F13</f>
        <v>5</v>
      </c>
      <c r="AH11" s="34">
        <f>'Income Statement Year 3'!G13</f>
        <v>5</v>
      </c>
      <c r="AI11" s="34">
        <f>'Income Statement Year 3'!H13</f>
        <v>5</v>
      </c>
      <c r="AJ11" s="34">
        <f>'Income Statement Year 3'!I13</f>
        <v>5</v>
      </c>
      <c r="AK11" s="34">
        <f>'Income Statement Year 3'!J13</f>
        <v>5</v>
      </c>
      <c r="AL11" s="34">
        <f>'Income Statement Year 3'!K13</f>
        <v>5</v>
      </c>
      <c r="AM11" s="34">
        <f>'Income Statement Year 3'!L13</f>
        <v>5</v>
      </c>
      <c r="AN11" s="34">
        <f>'Income Statement Year 3'!M13</f>
        <v>5</v>
      </c>
      <c r="AO11" s="34">
        <f>'Income Statement Year 3'!N13</f>
        <v>5</v>
      </c>
      <c r="AP11" s="42">
        <f t="shared" ref="AP11:AP19" si="16">SUM(AD11:AO11)</f>
        <v>60</v>
      </c>
    </row>
    <row r="12" spans="1:42" x14ac:dyDescent="0.25">
      <c r="B12" s="10" t="str">
        <f>'Income Statement Year 3'!B14</f>
        <v>Adobe PDF editor (Acrobat Pro)</v>
      </c>
      <c r="D12" s="18"/>
      <c r="E12" s="18"/>
      <c r="F12" s="18"/>
      <c r="G12" s="18">
        <f>'Income Statement Year 1 '!F15</f>
        <v>26</v>
      </c>
      <c r="H12" s="18">
        <f>'Income Statement Year 1 '!G15</f>
        <v>26</v>
      </c>
      <c r="I12" s="18">
        <f>'Income Statement Year 1 '!H15</f>
        <v>26</v>
      </c>
      <c r="J12" s="18">
        <f>'Income Statement Year 1 '!I15</f>
        <v>26</v>
      </c>
      <c r="K12" s="18">
        <f>'Income Statement Year 1 '!J15</f>
        <v>26</v>
      </c>
      <c r="L12" s="18">
        <f>'Income Statement Year 1 '!K15</f>
        <v>26</v>
      </c>
      <c r="M12" s="18">
        <f>'Income Statement Year 1 '!L15</f>
        <v>26</v>
      </c>
      <c r="N12" s="18">
        <f>'Income Statement Year 1 '!M15</f>
        <v>26</v>
      </c>
      <c r="O12" s="18">
        <f>'Income Statement Year 1 '!N15</f>
        <v>26</v>
      </c>
      <c r="P12" s="42">
        <f t="shared" ref="P12:P19" si="17">SUM(D12:O12)</f>
        <v>234</v>
      </c>
      <c r="Q12" s="23">
        <f>'Income Statement Year 2'!C16</f>
        <v>26</v>
      </c>
      <c r="R12" s="23">
        <f>'Income Statement Year 2'!D16</f>
        <v>26</v>
      </c>
      <c r="S12" s="23">
        <f>'Income Statement Year 2'!E16</f>
        <v>26</v>
      </c>
      <c r="T12" s="23">
        <f>'Income Statement Year 2'!F16</f>
        <v>26</v>
      </c>
      <c r="U12" s="23">
        <f>'Income Statement Year 2'!G16</f>
        <v>26</v>
      </c>
      <c r="V12" s="23">
        <f>'Income Statement Year 2'!H16</f>
        <v>26</v>
      </c>
      <c r="W12" s="23">
        <f>'Income Statement Year 2'!I16</f>
        <v>26</v>
      </c>
      <c r="X12" s="23">
        <f>'Income Statement Year 2'!J16</f>
        <v>26</v>
      </c>
      <c r="Y12" s="23">
        <f>'Income Statement Year 2'!K16</f>
        <v>26</v>
      </c>
      <c r="Z12" s="23">
        <f>'Income Statement Year 2'!L16</f>
        <v>26</v>
      </c>
      <c r="AA12" s="23">
        <f>'Income Statement Year 2'!M16</f>
        <v>26</v>
      </c>
      <c r="AB12" s="23">
        <f>'Income Statement Year 2'!N16</f>
        <v>26</v>
      </c>
      <c r="AC12" s="42">
        <f t="shared" ref="AC12:AC19" si="18">SUM(Q12:AB12)</f>
        <v>312</v>
      </c>
      <c r="AD12" s="34">
        <f>'Income Statement Year 3'!C14</f>
        <v>26</v>
      </c>
      <c r="AE12" s="34">
        <f>'Income Statement Year 3'!D14</f>
        <v>26</v>
      </c>
      <c r="AF12" s="34">
        <f>'Income Statement Year 3'!E14</f>
        <v>26</v>
      </c>
      <c r="AG12" s="34">
        <f>'Income Statement Year 3'!F14</f>
        <v>26</v>
      </c>
      <c r="AH12" s="34">
        <f>'Income Statement Year 3'!G14</f>
        <v>26</v>
      </c>
      <c r="AI12" s="34">
        <f>'Income Statement Year 3'!H14</f>
        <v>26</v>
      </c>
      <c r="AJ12" s="34">
        <f>'Income Statement Year 3'!I14</f>
        <v>26</v>
      </c>
      <c r="AK12" s="34">
        <f>'Income Statement Year 3'!J14</f>
        <v>26</v>
      </c>
      <c r="AL12" s="34">
        <f>'Income Statement Year 3'!K14</f>
        <v>26</v>
      </c>
      <c r="AM12" s="34">
        <f>'Income Statement Year 3'!L14</f>
        <v>26</v>
      </c>
      <c r="AN12" s="34">
        <f>'Income Statement Year 3'!M14</f>
        <v>26</v>
      </c>
      <c r="AO12" s="34">
        <f>'Income Statement Year 3'!N14</f>
        <v>26</v>
      </c>
      <c r="AP12" s="42">
        <f t="shared" si="16"/>
        <v>312</v>
      </c>
    </row>
    <row r="13" spans="1:42" x14ac:dyDescent="0.25">
      <c r="B13" s="10" t="str">
        <f>'Income Statement Year 3'!B15</f>
        <v>Internet Expense</v>
      </c>
      <c r="D13" s="18"/>
      <c r="E13" s="18"/>
      <c r="F13" s="18"/>
      <c r="G13" s="18">
        <f>'Income Statement Year 1 '!F16</f>
        <v>120</v>
      </c>
      <c r="H13" s="18">
        <f>'Income Statement Year 1 '!G16</f>
        <v>120</v>
      </c>
      <c r="I13" s="18">
        <f>'Income Statement Year 1 '!H16</f>
        <v>120</v>
      </c>
      <c r="J13" s="18">
        <f>'Income Statement Year 1 '!I16</f>
        <v>120</v>
      </c>
      <c r="K13" s="18">
        <f>'Income Statement Year 1 '!J16</f>
        <v>120</v>
      </c>
      <c r="L13" s="18">
        <f>'Income Statement Year 1 '!K16</f>
        <v>120</v>
      </c>
      <c r="M13" s="18">
        <f>'Income Statement Year 1 '!L16</f>
        <v>120</v>
      </c>
      <c r="N13" s="18">
        <f>'Income Statement Year 1 '!M16</f>
        <v>120</v>
      </c>
      <c r="O13" s="18">
        <f>'Income Statement Year 1 '!N16</f>
        <v>120</v>
      </c>
      <c r="P13" s="42">
        <f t="shared" si="17"/>
        <v>1080</v>
      </c>
      <c r="Q13" s="18">
        <f>'Income Statement Year 2'!C17</f>
        <v>120</v>
      </c>
      <c r="R13" s="18">
        <f>'Income Statement Year 2'!D17</f>
        <v>120</v>
      </c>
      <c r="S13" s="18">
        <f>'Income Statement Year 2'!E17</f>
        <v>120</v>
      </c>
      <c r="T13" s="18">
        <f>'Income Statement Year 2'!F17</f>
        <v>120</v>
      </c>
      <c r="U13" s="18">
        <f>'Income Statement Year 2'!G17</f>
        <v>120</v>
      </c>
      <c r="V13" s="18">
        <f>'Income Statement Year 2'!H17</f>
        <v>120</v>
      </c>
      <c r="W13" s="18">
        <f>'Income Statement Year 2'!I17</f>
        <v>120</v>
      </c>
      <c r="X13" s="18">
        <f>'Income Statement Year 2'!J17</f>
        <v>120</v>
      </c>
      <c r="Y13" s="18">
        <f>'Income Statement Year 2'!K17</f>
        <v>120</v>
      </c>
      <c r="Z13" s="18">
        <f>'Income Statement Year 2'!L17</f>
        <v>120</v>
      </c>
      <c r="AA13" s="18">
        <f>'Income Statement Year 2'!M17</f>
        <v>120</v>
      </c>
      <c r="AB13" s="18">
        <f>'Income Statement Year 2'!N17</f>
        <v>120</v>
      </c>
      <c r="AC13" s="42">
        <f t="shared" si="18"/>
        <v>1440</v>
      </c>
      <c r="AD13" s="34">
        <f>'Income Statement Year 3'!C15</f>
        <v>105</v>
      </c>
      <c r="AE13" s="34">
        <f>'Income Statement Year 3'!D15</f>
        <v>105</v>
      </c>
      <c r="AF13" s="34">
        <f>'Income Statement Year 3'!E15</f>
        <v>105</v>
      </c>
      <c r="AG13" s="34">
        <f>'Income Statement Year 3'!F15</f>
        <v>105</v>
      </c>
      <c r="AH13" s="34">
        <f>'Income Statement Year 3'!G15</f>
        <v>105</v>
      </c>
      <c r="AI13" s="34">
        <f>'Income Statement Year 3'!H15</f>
        <v>105</v>
      </c>
      <c r="AJ13" s="34">
        <f>'Income Statement Year 3'!I15</f>
        <v>105</v>
      </c>
      <c r="AK13" s="34">
        <f>'Income Statement Year 3'!J15</f>
        <v>105</v>
      </c>
      <c r="AL13" s="34">
        <f>'Income Statement Year 3'!K15</f>
        <v>105</v>
      </c>
      <c r="AM13" s="34">
        <f>'Income Statement Year 3'!L15</f>
        <v>105</v>
      </c>
      <c r="AN13" s="34">
        <f>'Income Statement Year 3'!M15</f>
        <v>105</v>
      </c>
      <c r="AO13" s="34">
        <f>'Income Statement Year 3'!N15</f>
        <v>105</v>
      </c>
      <c r="AP13" s="42">
        <f t="shared" si="16"/>
        <v>1260</v>
      </c>
    </row>
    <row r="14" spans="1:42" x14ac:dyDescent="0.25">
      <c r="B14" s="10" t="str">
        <f>'Income Statement Year 3'!B16</f>
        <v>Office Supplies</v>
      </c>
      <c r="D14" s="18"/>
      <c r="E14" s="18"/>
      <c r="F14" s="18"/>
      <c r="G14" s="18">
        <f>'Income Statement Year 1 '!F17</f>
        <v>10</v>
      </c>
      <c r="H14" s="18">
        <f>'Income Statement Year 1 '!G17</f>
        <v>10</v>
      </c>
      <c r="I14" s="18">
        <f>'Income Statement Year 1 '!H17</f>
        <v>10</v>
      </c>
      <c r="J14" s="18">
        <f>'Income Statement Year 1 '!I17</f>
        <v>10</v>
      </c>
      <c r="K14" s="18">
        <f>'Income Statement Year 1 '!J17</f>
        <v>10</v>
      </c>
      <c r="L14" s="18">
        <f>'Income Statement Year 1 '!K17</f>
        <v>10</v>
      </c>
      <c r="M14" s="18">
        <f>'Income Statement Year 1 '!L17</f>
        <v>10</v>
      </c>
      <c r="N14" s="18">
        <f>'Income Statement Year 1 '!M17</f>
        <v>10</v>
      </c>
      <c r="O14" s="18">
        <f>'Income Statement Year 1 '!N17</f>
        <v>10</v>
      </c>
      <c r="P14" s="42">
        <f t="shared" si="17"/>
        <v>90</v>
      </c>
      <c r="Q14" s="18">
        <f>'Income Statement Year 2'!C18</f>
        <v>15</v>
      </c>
      <c r="R14" s="18">
        <f>'Income Statement Year 2'!D18</f>
        <v>15</v>
      </c>
      <c r="S14" s="18">
        <f>'Income Statement Year 2'!E18</f>
        <v>15</v>
      </c>
      <c r="T14" s="18">
        <f>'Income Statement Year 2'!F18</f>
        <v>15</v>
      </c>
      <c r="U14" s="18">
        <f>'Income Statement Year 2'!G18</f>
        <v>15</v>
      </c>
      <c r="V14" s="18">
        <f>'Income Statement Year 2'!H18</f>
        <v>15</v>
      </c>
      <c r="W14" s="18">
        <f>'Income Statement Year 2'!I18</f>
        <v>15</v>
      </c>
      <c r="X14" s="18">
        <f>'Income Statement Year 2'!J18</f>
        <v>15</v>
      </c>
      <c r="Y14" s="18">
        <f>'Income Statement Year 2'!K18</f>
        <v>15</v>
      </c>
      <c r="Z14" s="18">
        <f>'Income Statement Year 2'!L18</f>
        <v>15</v>
      </c>
      <c r="AA14" s="18">
        <f>'Income Statement Year 2'!M18</f>
        <v>15</v>
      </c>
      <c r="AB14" s="18">
        <f>'Income Statement Year 2'!N18</f>
        <v>15</v>
      </c>
      <c r="AC14" s="42">
        <f t="shared" si="18"/>
        <v>180</v>
      </c>
      <c r="AD14" s="34">
        <f>'Income Statement Year 3'!C16</f>
        <v>40</v>
      </c>
      <c r="AE14" s="34">
        <f>'Income Statement Year 3'!D16</f>
        <v>40</v>
      </c>
      <c r="AF14" s="34">
        <f>'Income Statement Year 3'!E16</f>
        <v>40</v>
      </c>
      <c r="AG14" s="34">
        <f>'Income Statement Year 3'!F16</f>
        <v>40</v>
      </c>
      <c r="AH14" s="34">
        <f>'Income Statement Year 3'!G16</f>
        <v>40</v>
      </c>
      <c r="AI14" s="34">
        <f>'Income Statement Year 3'!H16</f>
        <v>40</v>
      </c>
      <c r="AJ14" s="34">
        <f>'Income Statement Year 3'!I16</f>
        <v>40</v>
      </c>
      <c r="AK14" s="34">
        <f>'Income Statement Year 3'!J16</f>
        <v>40</v>
      </c>
      <c r="AL14" s="34">
        <f>'Income Statement Year 3'!K16</f>
        <v>40</v>
      </c>
      <c r="AM14" s="34">
        <f>'Income Statement Year 3'!L16</f>
        <v>40</v>
      </c>
      <c r="AN14" s="34">
        <f>'Income Statement Year 3'!M16</f>
        <v>40</v>
      </c>
      <c r="AO14" s="34">
        <f>'Income Statement Year 3'!N16</f>
        <v>40</v>
      </c>
      <c r="AP14" s="42">
        <f t="shared" si="16"/>
        <v>480</v>
      </c>
    </row>
    <row r="15" spans="1:42" x14ac:dyDescent="0.25">
      <c r="B15" s="10" t="str">
        <f>'Income Statement Year 3'!B17</f>
        <v>Ink/Toner</v>
      </c>
      <c r="D15" s="18"/>
      <c r="E15" s="18"/>
      <c r="F15" s="18"/>
      <c r="G15" s="18">
        <f>'Income Statement Year 1 '!F18</f>
        <v>47</v>
      </c>
      <c r="H15" s="18">
        <f>'Income Statement Year 1 '!G18</f>
        <v>0</v>
      </c>
      <c r="I15" s="18">
        <f>'Income Statement Year 1 '!H18</f>
        <v>0</v>
      </c>
      <c r="J15" s="18">
        <f>'Income Statement Year 1 '!I18</f>
        <v>0</v>
      </c>
      <c r="K15" s="18">
        <f>'Income Statement Year 1 '!J18</f>
        <v>0</v>
      </c>
      <c r="L15" s="18">
        <f>'Income Statement Year 1 '!K18</f>
        <v>0</v>
      </c>
      <c r="M15" s="18">
        <f>'Income Statement Year 1 '!L18</f>
        <v>47</v>
      </c>
      <c r="N15" s="18">
        <f>'Income Statement Year 1 '!M18</f>
        <v>0</v>
      </c>
      <c r="O15" s="18">
        <f>'Income Statement Year 1 '!N18</f>
        <v>0</v>
      </c>
      <c r="P15" s="42">
        <f t="shared" si="17"/>
        <v>94</v>
      </c>
      <c r="Q15" s="18">
        <f>'Income Statement Year 2'!C19</f>
        <v>0</v>
      </c>
      <c r="R15" s="18">
        <f>'Income Statement Year 2'!D19</f>
        <v>0</v>
      </c>
      <c r="S15" s="18">
        <f>'Income Statement Year 2'!E19</f>
        <v>47</v>
      </c>
      <c r="T15" s="18">
        <f>'Income Statement Year 2'!F19</f>
        <v>0</v>
      </c>
      <c r="U15" s="18">
        <f>'Income Statement Year 2'!G19</f>
        <v>0</v>
      </c>
      <c r="V15" s="18">
        <f>'Income Statement Year 2'!H19</f>
        <v>0</v>
      </c>
      <c r="W15" s="18">
        <f>'Income Statement Year 2'!I19</f>
        <v>0</v>
      </c>
      <c r="X15" s="18">
        <f>'Income Statement Year 2'!J19</f>
        <v>47</v>
      </c>
      <c r="Y15" s="18">
        <f>'Income Statement Year 2'!K19</f>
        <v>0</v>
      </c>
      <c r="Z15" s="18">
        <f>'Income Statement Year 2'!L19</f>
        <v>0</v>
      </c>
      <c r="AA15" s="18">
        <f>'Income Statement Year 2'!M19</f>
        <v>0</v>
      </c>
      <c r="AB15" s="18">
        <f>'Income Statement Year 2'!N19</f>
        <v>0</v>
      </c>
      <c r="AC15" s="42">
        <f t="shared" si="18"/>
        <v>94</v>
      </c>
      <c r="AD15" s="34">
        <f>'Income Statement Year 3'!C17</f>
        <v>47</v>
      </c>
      <c r="AE15" s="34">
        <f>'Income Statement Year 3'!D17</f>
        <v>0</v>
      </c>
      <c r="AF15" s="34">
        <f>'Income Statement Year 3'!E17</f>
        <v>0</v>
      </c>
      <c r="AG15" s="34">
        <f>'Income Statement Year 3'!F17</f>
        <v>0</v>
      </c>
      <c r="AH15" s="34">
        <f>'Income Statement Year 3'!G17</f>
        <v>0</v>
      </c>
      <c r="AI15" s="34">
        <f>'Income Statement Year 3'!H17</f>
        <v>47</v>
      </c>
      <c r="AJ15" s="34">
        <f>'Income Statement Year 3'!I17</f>
        <v>0</v>
      </c>
      <c r="AK15" s="34">
        <f>'Income Statement Year 3'!J17</f>
        <v>0</v>
      </c>
      <c r="AL15" s="34">
        <f>'Income Statement Year 3'!K17</f>
        <v>0</v>
      </c>
      <c r="AM15" s="34">
        <f>'Income Statement Year 3'!L17</f>
        <v>0</v>
      </c>
      <c r="AN15" s="34">
        <f>'Income Statement Year 3'!M17</f>
        <v>47</v>
      </c>
      <c r="AO15" s="34">
        <f>'Income Statement Year 3'!N17</f>
        <v>0</v>
      </c>
      <c r="AP15" s="42">
        <f t="shared" si="16"/>
        <v>141</v>
      </c>
    </row>
    <row r="16" spans="1:42" ht="15.6" x14ac:dyDescent="0.3">
      <c r="B16" s="8" t="s">
        <v>112</v>
      </c>
      <c r="D16" s="18"/>
      <c r="E16" s="18"/>
      <c r="F16" s="18"/>
      <c r="G16" s="18">
        <f>'Income Statement Year 1 '!F19</f>
        <v>15</v>
      </c>
      <c r="H16" s="18">
        <f>'Income Statement Year 1 '!G19</f>
        <v>15</v>
      </c>
      <c r="I16" s="18">
        <f>'Income Statement Year 1 '!H19</f>
        <v>15</v>
      </c>
      <c r="J16" s="18">
        <f>'Income Statement Year 1 '!I19</f>
        <v>15</v>
      </c>
      <c r="K16" s="18">
        <f>'Income Statement Year 1 '!J19</f>
        <v>15</v>
      </c>
      <c r="L16" s="18">
        <f>'Income Statement Year 1 '!K19</f>
        <v>15</v>
      </c>
      <c r="M16" s="18">
        <f>'Income Statement Year 1 '!L19</f>
        <v>15</v>
      </c>
      <c r="N16" s="18">
        <f>'Income Statement Year 1 '!M19</f>
        <v>15</v>
      </c>
      <c r="O16" s="18">
        <f>'Income Statement Year 1 '!N19</f>
        <v>15</v>
      </c>
      <c r="P16" s="42">
        <f>SUM(G16:O16)</f>
        <v>135</v>
      </c>
      <c r="Q16" s="18">
        <f>'Income Statement Year 2'!C20</f>
        <v>15</v>
      </c>
      <c r="R16" s="18">
        <f>'Income Statement Year 2'!D20</f>
        <v>15</v>
      </c>
      <c r="S16" s="18">
        <f>'Income Statement Year 2'!E20</f>
        <v>15</v>
      </c>
      <c r="T16" s="18">
        <f>'Income Statement Year 2'!F20</f>
        <v>15</v>
      </c>
      <c r="U16" s="18">
        <f>'Income Statement Year 2'!G20</f>
        <v>15</v>
      </c>
      <c r="V16" s="18">
        <f>'Income Statement Year 2'!H20</f>
        <v>15</v>
      </c>
      <c r="W16" s="18">
        <f>'Income Statement Year 2'!I20</f>
        <v>15</v>
      </c>
      <c r="X16" s="18">
        <f>'Income Statement Year 2'!J20</f>
        <v>15</v>
      </c>
      <c r="Y16" s="18">
        <f>'Income Statement Year 2'!K20</f>
        <v>15</v>
      </c>
      <c r="Z16" s="18">
        <f>'Income Statement Year 2'!L20</f>
        <v>15</v>
      </c>
      <c r="AA16" s="18">
        <f>'Income Statement Year 2'!M20</f>
        <v>15</v>
      </c>
      <c r="AB16" s="18">
        <f>'Income Statement Year 2'!N20</f>
        <v>15</v>
      </c>
      <c r="AC16" s="42">
        <f>SUM(Q16:AB16)</f>
        <v>180</v>
      </c>
      <c r="AD16" s="34">
        <f>'Income Statement Year 3'!C18</f>
        <v>15</v>
      </c>
      <c r="AE16" s="34">
        <f>'Income Statement Year 3'!D18</f>
        <v>15</v>
      </c>
      <c r="AF16" s="34">
        <f>'Income Statement Year 3'!E18</f>
        <v>15</v>
      </c>
      <c r="AG16" s="34">
        <f>'Income Statement Year 3'!F18</f>
        <v>15</v>
      </c>
      <c r="AH16" s="34">
        <f>'Income Statement Year 3'!G18</f>
        <v>15</v>
      </c>
      <c r="AI16" s="34">
        <f>'Income Statement Year 3'!H18</f>
        <v>15</v>
      </c>
      <c r="AJ16" s="34">
        <f>'Income Statement Year 3'!I18</f>
        <v>15</v>
      </c>
      <c r="AK16" s="34">
        <f>'Income Statement Year 3'!J18</f>
        <v>15</v>
      </c>
      <c r="AL16" s="34">
        <f>'Income Statement Year 3'!K18</f>
        <v>15</v>
      </c>
      <c r="AM16" s="34">
        <f>'Income Statement Year 3'!L18</f>
        <v>15</v>
      </c>
      <c r="AN16" s="34">
        <f>'Income Statement Year 3'!M18</f>
        <v>15</v>
      </c>
      <c r="AO16" s="34">
        <f>'Income Statement Year 3'!N18</f>
        <v>15</v>
      </c>
      <c r="AP16" s="42">
        <f>SUM(AD16:AO16)</f>
        <v>180</v>
      </c>
    </row>
    <row r="17" spans="1:42" x14ac:dyDescent="0.25">
      <c r="B17" s="10" t="str">
        <f>'Income Statement Year 1 '!B20</f>
        <v>Depreciation Expense</v>
      </c>
      <c r="D17" s="18"/>
      <c r="E17" s="18"/>
      <c r="F17" s="18"/>
      <c r="G17" s="18">
        <f>'Income Statement Year 1 '!F20</f>
        <v>22</v>
      </c>
      <c r="H17" s="18">
        <f>'Income Statement Year 1 '!G20</f>
        <v>22</v>
      </c>
      <c r="I17" s="18">
        <f>'Income Statement Year 1 '!H20</f>
        <v>22</v>
      </c>
      <c r="J17" s="18">
        <f>'Income Statement Year 1 '!I20</f>
        <v>22</v>
      </c>
      <c r="K17" s="18">
        <f>'Income Statement Year 1 '!J20</f>
        <v>22</v>
      </c>
      <c r="L17" s="18">
        <f>'Income Statement Year 1 '!K20</f>
        <v>22</v>
      </c>
      <c r="M17" s="18">
        <f>'Income Statement Year 1 '!L20</f>
        <v>22</v>
      </c>
      <c r="N17" s="18">
        <f>'Income Statement Year 1 '!M20</f>
        <v>22</v>
      </c>
      <c r="O17" s="18">
        <f>'Income Statement Year 1 '!N20</f>
        <v>22</v>
      </c>
      <c r="P17" s="42">
        <f t="shared" si="17"/>
        <v>198</v>
      </c>
      <c r="Q17" s="18">
        <f>'Income Statement Year 2'!C21</f>
        <v>22</v>
      </c>
      <c r="R17" s="18">
        <f>'Income Statement Year 2'!D21</f>
        <v>22</v>
      </c>
      <c r="S17" s="18">
        <f>'Income Statement Year 2'!E21</f>
        <v>22</v>
      </c>
      <c r="T17" s="18">
        <f>'Income Statement Year 2'!F21</f>
        <v>22</v>
      </c>
      <c r="U17" s="18">
        <f>'Income Statement Year 2'!G21</f>
        <v>22</v>
      </c>
      <c r="V17" s="18">
        <f>'Income Statement Year 2'!H21</f>
        <v>22</v>
      </c>
      <c r="W17" s="18">
        <f>'Income Statement Year 2'!I21</f>
        <v>22</v>
      </c>
      <c r="X17" s="18">
        <f>'Income Statement Year 2'!J21</f>
        <v>22</v>
      </c>
      <c r="Y17" s="18">
        <f>'Income Statement Year 2'!K21</f>
        <v>22</v>
      </c>
      <c r="Z17" s="18">
        <f>'Income Statement Year 2'!L21</f>
        <v>22</v>
      </c>
      <c r="AA17" s="18">
        <f>'Income Statement Year 2'!M21</f>
        <v>22</v>
      </c>
      <c r="AB17" s="18">
        <f>'Income Statement Year 2'!N21</f>
        <v>22</v>
      </c>
      <c r="AC17" s="42">
        <f t="shared" si="18"/>
        <v>264</v>
      </c>
      <c r="AD17" s="34">
        <f>'Income Statement Year 3'!C19</f>
        <v>22</v>
      </c>
      <c r="AE17" s="34">
        <f>'Income Statement Year 3'!D19</f>
        <v>22</v>
      </c>
      <c r="AF17" s="34">
        <f>'Income Statement Year 3'!E19</f>
        <v>22</v>
      </c>
      <c r="AG17" s="34">
        <f>'Income Statement Year 3'!F19</f>
        <v>22</v>
      </c>
      <c r="AH17" s="34">
        <f>'Income Statement Year 3'!G19</f>
        <v>22</v>
      </c>
      <c r="AI17" s="34">
        <f>'Income Statement Year 3'!H19</f>
        <v>22</v>
      </c>
      <c r="AJ17" s="34">
        <f>'Income Statement Year 3'!I19</f>
        <v>22</v>
      </c>
      <c r="AK17" s="34">
        <f>'Income Statement Year 3'!J19</f>
        <v>22</v>
      </c>
      <c r="AL17" s="34">
        <f>'Income Statement Year 3'!K19</f>
        <v>22</v>
      </c>
      <c r="AM17" s="34">
        <f>'Income Statement Year 3'!L19</f>
        <v>22</v>
      </c>
      <c r="AN17" s="34">
        <f>'Income Statement Year 3'!M19</f>
        <v>22</v>
      </c>
      <c r="AO17" s="34">
        <f>'Income Statement Year 3'!N19</f>
        <v>22</v>
      </c>
      <c r="AP17" s="42">
        <f t="shared" si="16"/>
        <v>264</v>
      </c>
    </row>
    <row r="18" spans="1:42" x14ac:dyDescent="0.25">
      <c r="B18" s="10" t="s">
        <v>79</v>
      </c>
      <c r="D18" s="18"/>
      <c r="E18" s="18"/>
      <c r="F18" s="18"/>
      <c r="G18" s="18">
        <f>'Income Statement Year 1 '!F24</f>
        <v>14.75</v>
      </c>
      <c r="H18" s="18">
        <f>'Income Statement Year 1 '!G24</f>
        <v>12.4</v>
      </c>
      <c r="I18" s="18">
        <f>'Income Statement Year 1 '!H24</f>
        <v>12.4</v>
      </c>
      <c r="J18" s="18">
        <f>'Income Statement Year 1 '!I24</f>
        <v>12.4</v>
      </c>
      <c r="K18" s="18">
        <f>'Income Statement Year 1 '!J24</f>
        <v>12.4</v>
      </c>
      <c r="L18" s="18">
        <f>'Income Statement Year 1 '!K24</f>
        <v>12.4</v>
      </c>
      <c r="M18" s="18">
        <f>'Income Statement Year 1 '!L24</f>
        <v>14.75</v>
      </c>
      <c r="N18" s="18">
        <f>'Income Statement Year 1 '!M24</f>
        <v>12.4</v>
      </c>
      <c r="O18" s="18">
        <f>'Income Statement Year 1 '!N24</f>
        <v>12.4</v>
      </c>
      <c r="P18" s="42">
        <f t="shared" si="17"/>
        <v>116.30000000000001</v>
      </c>
      <c r="Q18" s="18">
        <f>'Income Statement Year 2'!C25</f>
        <v>8.9500000000000011</v>
      </c>
      <c r="R18" s="18">
        <f>'Income Statement Year 2'!D25</f>
        <v>8.9500000000000011</v>
      </c>
      <c r="S18" s="18">
        <f>'Income Statement Year 2'!E25</f>
        <v>6.6000000000000005</v>
      </c>
      <c r="T18" s="18">
        <f>'Income Statement Year 2'!F25</f>
        <v>8.9500000000000011</v>
      </c>
      <c r="U18" s="18">
        <f>'Income Statement Year 2'!G25</f>
        <v>8.9500000000000011</v>
      </c>
      <c r="V18" s="18">
        <f>'Income Statement Year 2'!H25</f>
        <v>8.9500000000000011</v>
      </c>
      <c r="W18" s="18">
        <f>'Income Statement Year 2'!I25</f>
        <v>8.9500000000000011</v>
      </c>
      <c r="X18" s="18">
        <f>'Income Statement Year 2'!J25</f>
        <v>6.6000000000000005</v>
      </c>
      <c r="Y18" s="18">
        <f>'Income Statement Year 2'!K25</f>
        <v>8.9500000000000011</v>
      </c>
      <c r="Z18" s="18">
        <f>'Income Statement Year 2'!L25</f>
        <v>8.9500000000000011</v>
      </c>
      <c r="AA18" s="18">
        <f>'Income Statement Year 2'!M25</f>
        <v>8.9500000000000011</v>
      </c>
      <c r="AB18" s="18">
        <f>'Income Statement Year 2'!N25</f>
        <v>8.9500000000000011</v>
      </c>
      <c r="AC18" s="42">
        <f t="shared" si="18"/>
        <v>102.70000000000002</v>
      </c>
      <c r="AD18" s="34">
        <f>'Income Statement Year 3'!C23</f>
        <v>44.85</v>
      </c>
      <c r="AE18" s="34">
        <f>'Income Statement Year 3'!D23</f>
        <v>51.9</v>
      </c>
      <c r="AF18" s="34">
        <f>'Income Statement Year 3'!E23</f>
        <v>51.9</v>
      </c>
      <c r="AG18" s="34">
        <f>'Income Statement Year 3'!F23</f>
        <v>51.9</v>
      </c>
      <c r="AH18" s="34">
        <f>'Income Statement Year 3'!G23</f>
        <v>51.9</v>
      </c>
      <c r="AI18" s="34">
        <f>'Income Statement Year 3'!H23</f>
        <v>44.85</v>
      </c>
      <c r="AJ18" s="34">
        <f>'Income Statement Year 3'!I23</f>
        <v>51.9</v>
      </c>
      <c r="AK18" s="34">
        <f>'Income Statement Year 3'!J23</f>
        <v>51.9</v>
      </c>
      <c r="AL18" s="34">
        <f>'Income Statement Year 3'!K23</f>
        <v>51.9</v>
      </c>
      <c r="AM18" s="34">
        <f>'Income Statement Year 3'!L23</f>
        <v>51.9</v>
      </c>
      <c r="AN18" s="34">
        <f>'Income Statement Year 3'!M23</f>
        <v>44.85</v>
      </c>
      <c r="AO18" s="34">
        <f>'Income Statement Year 3'!N23</f>
        <v>51.9</v>
      </c>
      <c r="AP18" s="42">
        <f t="shared" si="16"/>
        <v>601.64999999999986</v>
      </c>
    </row>
    <row r="19" spans="1:42" x14ac:dyDescent="0.25">
      <c r="B19" s="10" t="str">
        <f>'Income Statement Year 3'!B20</f>
        <v>Miscellaneous Expense</v>
      </c>
      <c r="D19" s="18"/>
      <c r="E19" s="18"/>
      <c r="F19" s="18"/>
      <c r="G19" s="18">
        <f>'Income Statement Year 1 '!F21</f>
        <v>50</v>
      </c>
      <c r="H19" s="18">
        <f>'Income Statement Year 1 '!G21</f>
        <v>50</v>
      </c>
      <c r="I19" s="18">
        <f>'Income Statement Year 1 '!H21</f>
        <v>50</v>
      </c>
      <c r="J19" s="18">
        <f>'Income Statement Year 1 '!I21</f>
        <v>50</v>
      </c>
      <c r="K19" s="18">
        <f>'Income Statement Year 1 '!J21</f>
        <v>50</v>
      </c>
      <c r="L19" s="18">
        <f>'Income Statement Year 1 '!K21</f>
        <v>50</v>
      </c>
      <c r="M19" s="18">
        <f>'Income Statement Year 1 '!L21</f>
        <v>50</v>
      </c>
      <c r="N19" s="18">
        <f>'Income Statement Year 1 '!M21</f>
        <v>50</v>
      </c>
      <c r="O19" s="18">
        <f>'Income Statement Year 1 '!N21</f>
        <v>50</v>
      </c>
      <c r="P19" s="42">
        <f t="shared" si="17"/>
        <v>450</v>
      </c>
      <c r="Q19" s="18">
        <f>'Income Statement Year 2'!C22</f>
        <v>50</v>
      </c>
      <c r="R19" s="18">
        <f>'Income Statement Year 2'!D22</f>
        <v>50</v>
      </c>
      <c r="S19" s="18">
        <f>'Income Statement Year 2'!E22</f>
        <v>50</v>
      </c>
      <c r="T19" s="18">
        <f>'Income Statement Year 2'!F22</f>
        <v>50</v>
      </c>
      <c r="U19" s="18">
        <f>'Income Statement Year 2'!G22</f>
        <v>50</v>
      </c>
      <c r="V19" s="18">
        <f>'Income Statement Year 2'!H22</f>
        <v>50</v>
      </c>
      <c r="W19" s="18">
        <f>'Income Statement Year 2'!I22</f>
        <v>50</v>
      </c>
      <c r="X19" s="18">
        <f>'Income Statement Year 2'!J22</f>
        <v>50</v>
      </c>
      <c r="Y19" s="18">
        <f>'Income Statement Year 2'!K22</f>
        <v>50</v>
      </c>
      <c r="Z19" s="18">
        <f>'Income Statement Year 2'!L22</f>
        <v>50</v>
      </c>
      <c r="AA19" s="18">
        <f>'Income Statement Year 2'!M22</f>
        <v>50</v>
      </c>
      <c r="AB19" s="18">
        <f>'Income Statement Year 2'!N22</f>
        <v>50</v>
      </c>
      <c r="AC19" s="42">
        <f t="shared" si="18"/>
        <v>600</v>
      </c>
      <c r="AD19" s="34">
        <f>'Income Statement Year 3'!C20</f>
        <v>50</v>
      </c>
      <c r="AE19" s="34">
        <f>'Income Statement Year 3'!D20</f>
        <v>50</v>
      </c>
      <c r="AF19" s="34">
        <f>'Income Statement Year 3'!E20</f>
        <v>50</v>
      </c>
      <c r="AG19" s="34">
        <f>'Income Statement Year 3'!F20</f>
        <v>50</v>
      </c>
      <c r="AH19" s="34">
        <f>'Income Statement Year 3'!G20</f>
        <v>50</v>
      </c>
      <c r="AI19" s="34">
        <f>'Income Statement Year 3'!H20</f>
        <v>50</v>
      </c>
      <c r="AJ19" s="34">
        <f>'Income Statement Year 3'!I20</f>
        <v>50</v>
      </c>
      <c r="AK19" s="34">
        <f>'Income Statement Year 3'!J20</f>
        <v>50</v>
      </c>
      <c r="AL19" s="34">
        <f>'Income Statement Year 3'!K20</f>
        <v>50</v>
      </c>
      <c r="AM19" s="34">
        <f>'Income Statement Year 3'!L20</f>
        <v>50</v>
      </c>
      <c r="AN19" s="34">
        <f>'Income Statement Year 3'!M20</f>
        <v>50</v>
      </c>
      <c r="AO19" s="34">
        <f>'Income Statement Year 3'!N20</f>
        <v>50</v>
      </c>
      <c r="AP19" s="42">
        <f t="shared" si="16"/>
        <v>600</v>
      </c>
    </row>
    <row r="20" spans="1:42" x14ac:dyDescent="0.25">
      <c r="A20" s="136" t="s">
        <v>29</v>
      </c>
      <c r="B20" s="136"/>
      <c r="C20" s="136"/>
      <c r="D20" s="20">
        <f t="shared" ref="D20:AP20" si="19">SUM(D11:D19)</f>
        <v>0</v>
      </c>
      <c r="E20" s="20">
        <f t="shared" si="19"/>
        <v>0</v>
      </c>
      <c r="F20" s="20">
        <f t="shared" si="19"/>
        <v>0</v>
      </c>
      <c r="G20" s="20">
        <f t="shared" si="19"/>
        <v>309.67</v>
      </c>
      <c r="H20" s="20">
        <f t="shared" si="19"/>
        <v>260.39999999999998</v>
      </c>
      <c r="I20" s="20">
        <f t="shared" si="19"/>
        <v>260.39999999999998</v>
      </c>
      <c r="J20" s="20">
        <f t="shared" si="19"/>
        <v>260.39999999999998</v>
      </c>
      <c r="K20" s="20">
        <f t="shared" si="19"/>
        <v>260.39999999999998</v>
      </c>
      <c r="L20" s="20">
        <f t="shared" si="19"/>
        <v>260.39999999999998</v>
      </c>
      <c r="M20" s="20">
        <f t="shared" si="19"/>
        <v>309.75</v>
      </c>
      <c r="N20" s="20">
        <f t="shared" si="19"/>
        <v>260.39999999999998</v>
      </c>
      <c r="O20" s="20">
        <f t="shared" si="19"/>
        <v>260.39999999999998</v>
      </c>
      <c r="P20" s="43">
        <f t="shared" si="19"/>
        <v>2442.2200000000003</v>
      </c>
      <c r="Q20" s="20">
        <f t="shared" si="19"/>
        <v>261.95</v>
      </c>
      <c r="R20" s="20">
        <f t="shared" si="19"/>
        <v>261.95</v>
      </c>
      <c r="S20" s="20">
        <f t="shared" si="19"/>
        <v>306.60000000000002</v>
      </c>
      <c r="T20" s="20">
        <f t="shared" si="19"/>
        <v>261.95</v>
      </c>
      <c r="U20" s="20">
        <f t="shared" si="19"/>
        <v>261.95</v>
      </c>
      <c r="V20" s="20">
        <f t="shared" si="19"/>
        <v>261.95</v>
      </c>
      <c r="W20" s="20">
        <f t="shared" si="19"/>
        <v>261.95</v>
      </c>
      <c r="X20" s="20">
        <f t="shared" si="19"/>
        <v>306.60000000000002</v>
      </c>
      <c r="Y20" s="20">
        <f t="shared" si="19"/>
        <v>261.95</v>
      </c>
      <c r="Z20" s="20">
        <f t="shared" si="19"/>
        <v>261.95</v>
      </c>
      <c r="AA20" s="20">
        <f t="shared" si="19"/>
        <v>261.95</v>
      </c>
      <c r="AB20" s="20">
        <f t="shared" si="19"/>
        <v>261.95</v>
      </c>
      <c r="AC20" s="43">
        <f t="shared" si="19"/>
        <v>3232.7</v>
      </c>
      <c r="AD20" s="20">
        <f t="shared" si="19"/>
        <v>354.85</v>
      </c>
      <c r="AE20" s="20">
        <f t="shared" si="19"/>
        <v>314.89999999999998</v>
      </c>
      <c r="AF20" s="20">
        <f t="shared" si="19"/>
        <v>314.89999999999998</v>
      </c>
      <c r="AG20" s="20">
        <f t="shared" si="19"/>
        <v>314.89999999999998</v>
      </c>
      <c r="AH20" s="20">
        <f t="shared" si="19"/>
        <v>314.89999999999998</v>
      </c>
      <c r="AI20" s="20">
        <f t="shared" si="19"/>
        <v>354.85</v>
      </c>
      <c r="AJ20" s="20">
        <f t="shared" si="19"/>
        <v>314.89999999999998</v>
      </c>
      <c r="AK20" s="20">
        <f t="shared" si="19"/>
        <v>314.89999999999998</v>
      </c>
      <c r="AL20" s="20">
        <f t="shared" si="19"/>
        <v>314.89999999999998</v>
      </c>
      <c r="AM20" s="20">
        <f t="shared" si="19"/>
        <v>314.89999999999998</v>
      </c>
      <c r="AN20" s="20">
        <f t="shared" si="19"/>
        <v>354.85</v>
      </c>
      <c r="AO20" s="20">
        <f t="shared" si="19"/>
        <v>314.89999999999998</v>
      </c>
      <c r="AP20" s="43">
        <f t="shared" si="19"/>
        <v>3898.6499999999996</v>
      </c>
    </row>
    <row r="21" spans="1:42" x14ac:dyDescent="0.25">
      <c r="A21" s="17" t="s">
        <v>30</v>
      </c>
      <c r="B21" s="17"/>
      <c r="C21" s="17"/>
      <c r="D21" s="18"/>
      <c r="E21" s="18"/>
      <c r="F21" s="18"/>
      <c r="G21" s="18"/>
      <c r="H21" s="18"/>
      <c r="I21" s="18"/>
      <c r="J21" s="18"/>
      <c r="K21" s="18"/>
      <c r="L21" s="18"/>
      <c r="M21" s="18"/>
      <c r="N21" s="18"/>
      <c r="O21" s="18"/>
      <c r="P21" s="42"/>
      <c r="Q21" s="18"/>
      <c r="R21" s="18"/>
      <c r="S21" s="18"/>
      <c r="T21" s="18"/>
      <c r="U21" s="18"/>
      <c r="V21" s="18"/>
      <c r="W21" s="18"/>
      <c r="X21" s="18"/>
      <c r="Y21" s="18"/>
      <c r="Z21" s="18"/>
      <c r="AA21" s="18"/>
      <c r="AB21" s="18"/>
      <c r="AC21" s="42"/>
      <c r="AP21" s="42"/>
    </row>
    <row r="22" spans="1:42" x14ac:dyDescent="0.25">
      <c r="B22" s="10" t="str">
        <f>'Start Up Costs '!B17</f>
        <v>Hardware (Desktop)</v>
      </c>
      <c r="D22" s="18"/>
      <c r="E22" s="18"/>
      <c r="F22" s="18"/>
      <c r="G22" s="18">
        <f>'Start Up Costs '!C17</f>
        <v>800</v>
      </c>
      <c r="H22" s="18"/>
      <c r="I22" s="18"/>
      <c r="J22" s="18"/>
      <c r="K22" s="18"/>
      <c r="L22" s="18"/>
      <c r="M22" s="18"/>
      <c r="N22" s="18"/>
      <c r="O22" s="18"/>
      <c r="P22" s="42"/>
      <c r="Q22" s="18"/>
      <c r="R22" s="18"/>
      <c r="S22" s="18"/>
      <c r="T22" s="18"/>
      <c r="U22" s="18"/>
      <c r="V22" s="18"/>
      <c r="W22" s="18"/>
      <c r="X22" s="18"/>
      <c r="Y22" s="18"/>
      <c r="Z22" s="18"/>
      <c r="AA22" s="18"/>
      <c r="AB22" s="18"/>
      <c r="AC22" s="42"/>
      <c r="AP22" s="42"/>
    </row>
    <row r="23" spans="1:42" x14ac:dyDescent="0.25">
      <c r="A23" s="136" t="s">
        <v>32</v>
      </c>
      <c r="B23" s="136"/>
      <c r="C23" s="136"/>
      <c r="D23" s="20">
        <f t="shared" ref="D23:AB23" si="20">SUM(D22:D22)</f>
        <v>0</v>
      </c>
      <c r="E23" s="20">
        <f t="shared" si="20"/>
        <v>0</v>
      </c>
      <c r="F23" s="20">
        <f t="shared" si="20"/>
        <v>0</v>
      </c>
      <c r="G23" s="20">
        <f t="shared" si="20"/>
        <v>800</v>
      </c>
      <c r="H23" s="20">
        <f t="shared" si="20"/>
        <v>0</v>
      </c>
      <c r="I23" s="20">
        <f t="shared" si="20"/>
        <v>0</v>
      </c>
      <c r="J23" s="20">
        <f t="shared" si="20"/>
        <v>0</v>
      </c>
      <c r="K23" s="20">
        <f t="shared" si="20"/>
        <v>0</v>
      </c>
      <c r="L23" s="20">
        <f t="shared" si="20"/>
        <v>0</v>
      </c>
      <c r="M23" s="20">
        <f t="shared" si="20"/>
        <v>0</v>
      </c>
      <c r="N23" s="20">
        <f t="shared" si="20"/>
        <v>0</v>
      </c>
      <c r="O23" s="20">
        <f t="shared" si="20"/>
        <v>0</v>
      </c>
      <c r="P23" s="43">
        <f t="shared" si="20"/>
        <v>0</v>
      </c>
      <c r="Q23" s="20">
        <f t="shared" si="20"/>
        <v>0</v>
      </c>
      <c r="R23" s="20">
        <f t="shared" si="20"/>
        <v>0</v>
      </c>
      <c r="S23" s="20">
        <f t="shared" si="20"/>
        <v>0</v>
      </c>
      <c r="T23" s="20">
        <f t="shared" si="20"/>
        <v>0</v>
      </c>
      <c r="U23" s="20">
        <f t="shared" si="20"/>
        <v>0</v>
      </c>
      <c r="V23" s="20">
        <f t="shared" si="20"/>
        <v>0</v>
      </c>
      <c r="W23" s="20">
        <f t="shared" si="20"/>
        <v>0</v>
      </c>
      <c r="X23" s="20">
        <f t="shared" si="20"/>
        <v>0</v>
      </c>
      <c r="Y23" s="20">
        <f t="shared" si="20"/>
        <v>0</v>
      </c>
      <c r="Z23" s="20">
        <f t="shared" si="20"/>
        <v>0</v>
      </c>
      <c r="AA23" s="20">
        <f t="shared" si="20"/>
        <v>0</v>
      </c>
      <c r="AB23" s="20">
        <f t="shared" si="20"/>
        <v>0</v>
      </c>
      <c r="AC23" s="43">
        <f>SUM(AC21:AC22)</f>
        <v>0</v>
      </c>
      <c r="AD23" s="20">
        <f t="shared" ref="AD23:AO23" si="21">SUM(AD22:AD22)</f>
        <v>0</v>
      </c>
      <c r="AE23" s="20">
        <f t="shared" si="21"/>
        <v>0</v>
      </c>
      <c r="AF23" s="20">
        <f t="shared" si="21"/>
        <v>0</v>
      </c>
      <c r="AG23" s="20">
        <f t="shared" si="21"/>
        <v>0</v>
      </c>
      <c r="AH23" s="20">
        <f t="shared" si="21"/>
        <v>0</v>
      </c>
      <c r="AI23" s="20">
        <f t="shared" si="21"/>
        <v>0</v>
      </c>
      <c r="AJ23" s="20">
        <f t="shared" si="21"/>
        <v>0</v>
      </c>
      <c r="AK23" s="20">
        <f t="shared" si="21"/>
        <v>0</v>
      </c>
      <c r="AL23" s="20">
        <f t="shared" si="21"/>
        <v>0</v>
      </c>
      <c r="AM23" s="20">
        <f t="shared" si="21"/>
        <v>0</v>
      </c>
      <c r="AN23" s="20">
        <f t="shared" si="21"/>
        <v>0</v>
      </c>
      <c r="AO23" s="20">
        <f t="shared" si="21"/>
        <v>0</v>
      </c>
      <c r="AP23" s="43">
        <f>SUM(AP21:AP22)</f>
        <v>0</v>
      </c>
    </row>
    <row r="24" spans="1:42" x14ac:dyDescent="0.25">
      <c r="A24" s="17" t="s">
        <v>33</v>
      </c>
      <c r="D24" s="18"/>
      <c r="E24" s="18"/>
      <c r="F24" s="18"/>
      <c r="G24" s="18"/>
      <c r="H24" s="18"/>
      <c r="I24" s="18"/>
      <c r="J24" s="18"/>
      <c r="K24" s="18"/>
      <c r="L24" s="18"/>
      <c r="M24" s="18"/>
      <c r="N24" s="18"/>
      <c r="O24" s="18"/>
      <c r="P24" s="42"/>
      <c r="Q24" s="18"/>
      <c r="R24" s="18"/>
      <c r="S24" s="18"/>
      <c r="T24" s="18"/>
      <c r="U24" s="18"/>
      <c r="V24" s="18"/>
      <c r="W24" s="18"/>
      <c r="X24" s="18"/>
      <c r="Y24" s="18"/>
      <c r="Z24" s="18"/>
      <c r="AA24" s="18"/>
      <c r="AB24" s="18"/>
      <c r="AC24" s="42"/>
      <c r="AP24" s="42"/>
    </row>
    <row r="25" spans="1:42" x14ac:dyDescent="0.25">
      <c r="B25" s="10" t="s">
        <v>34</v>
      </c>
      <c r="D25" s="18"/>
      <c r="E25" s="18"/>
      <c r="F25" s="18"/>
      <c r="G25" s="18"/>
      <c r="H25" s="18"/>
      <c r="I25" s="18"/>
      <c r="J25" s="18"/>
      <c r="K25" s="18"/>
      <c r="L25" s="18"/>
      <c r="M25" s="18"/>
      <c r="N25" s="18"/>
      <c r="O25" s="18"/>
      <c r="P25" s="42"/>
      <c r="Q25" s="18"/>
      <c r="R25" s="18"/>
      <c r="S25" s="18"/>
      <c r="T25" s="18"/>
      <c r="U25" s="18"/>
      <c r="V25" s="18"/>
      <c r="W25" s="18"/>
      <c r="X25" s="18"/>
      <c r="Y25" s="18"/>
      <c r="Z25" s="18"/>
      <c r="AA25" s="18"/>
      <c r="AB25" s="18"/>
      <c r="AC25" s="42"/>
      <c r="AP25" s="42"/>
    </row>
    <row r="26" spans="1:42" x14ac:dyDescent="0.25">
      <c r="B26" s="10" t="s">
        <v>35</v>
      </c>
      <c r="D26" s="18"/>
      <c r="E26" s="18"/>
      <c r="F26" s="18"/>
      <c r="G26" s="18"/>
      <c r="H26" s="18"/>
      <c r="I26" s="18"/>
      <c r="J26" s="18"/>
      <c r="K26" s="18"/>
      <c r="L26" s="18"/>
      <c r="M26" s="18"/>
      <c r="N26" s="18"/>
      <c r="O26" s="18"/>
      <c r="P26" s="42"/>
      <c r="Q26" s="18"/>
      <c r="R26" s="18"/>
      <c r="S26" s="18"/>
      <c r="T26" s="18"/>
      <c r="U26" s="18"/>
      <c r="V26" s="18"/>
      <c r="W26" s="18"/>
      <c r="X26" s="18"/>
      <c r="Y26" s="18"/>
      <c r="Z26" s="18"/>
      <c r="AA26" s="18"/>
      <c r="AB26" s="18"/>
      <c r="AC26" s="42"/>
      <c r="AP26" s="42"/>
    </row>
    <row r="27" spans="1:42" x14ac:dyDescent="0.25">
      <c r="B27" s="10" t="s">
        <v>31</v>
      </c>
      <c r="D27" s="18"/>
      <c r="E27" s="18"/>
      <c r="F27" s="18"/>
      <c r="G27" s="18"/>
      <c r="H27" s="18"/>
      <c r="I27" s="18"/>
      <c r="J27" s="18"/>
      <c r="K27" s="18"/>
      <c r="L27" s="18"/>
      <c r="M27" s="18"/>
      <c r="N27" s="18"/>
      <c r="O27" s="18"/>
      <c r="P27" s="42"/>
      <c r="Q27" s="18"/>
      <c r="R27" s="18"/>
      <c r="S27" s="18"/>
      <c r="T27" s="18"/>
      <c r="U27" s="18"/>
      <c r="V27" s="18"/>
      <c r="W27" s="18"/>
      <c r="X27" s="18"/>
      <c r="Y27" s="18"/>
      <c r="Z27" s="18"/>
      <c r="AA27" s="18"/>
      <c r="AB27" s="18"/>
      <c r="AC27" s="42"/>
      <c r="AP27" s="42"/>
    </row>
    <row r="28" spans="1:42" x14ac:dyDescent="0.25">
      <c r="A28" s="136" t="s">
        <v>36</v>
      </c>
      <c r="B28" s="136"/>
      <c r="C28" s="136"/>
      <c r="D28" s="20">
        <f t="shared" ref="D28:AP28" si="22">SUM(D25:D27)</f>
        <v>0</v>
      </c>
      <c r="E28" s="20">
        <f t="shared" si="22"/>
        <v>0</v>
      </c>
      <c r="F28" s="20">
        <f t="shared" si="22"/>
        <v>0</v>
      </c>
      <c r="G28" s="20">
        <f t="shared" si="22"/>
        <v>0</v>
      </c>
      <c r="H28" s="20">
        <f t="shared" si="22"/>
        <v>0</v>
      </c>
      <c r="I28" s="20">
        <f t="shared" si="22"/>
        <v>0</v>
      </c>
      <c r="J28" s="20">
        <f t="shared" si="22"/>
        <v>0</v>
      </c>
      <c r="K28" s="20">
        <f t="shared" si="22"/>
        <v>0</v>
      </c>
      <c r="L28" s="20">
        <f t="shared" si="22"/>
        <v>0</v>
      </c>
      <c r="M28" s="20">
        <f t="shared" si="22"/>
        <v>0</v>
      </c>
      <c r="N28" s="20">
        <f t="shared" si="22"/>
        <v>0</v>
      </c>
      <c r="O28" s="20">
        <f t="shared" si="22"/>
        <v>0</v>
      </c>
      <c r="P28" s="43">
        <f t="shared" si="22"/>
        <v>0</v>
      </c>
      <c r="Q28" s="20">
        <f t="shared" si="22"/>
        <v>0</v>
      </c>
      <c r="R28" s="20">
        <f t="shared" si="22"/>
        <v>0</v>
      </c>
      <c r="S28" s="20">
        <f t="shared" si="22"/>
        <v>0</v>
      </c>
      <c r="T28" s="20">
        <f t="shared" si="22"/>
        <v>0</v>
      </c>
      <c r="U28" s="20">
        <f t="shared" si="22"/>
        <v>0</v>
      </c>
      <c r="V28" s="20">
        <f t="shared" si="22"/>
        <v>0</v>
      </c>
      <c r="W28" s="20">
        <f t="shared" si="22"/>
        <v>0</v>
      </c>
      <c r="X28" s="20">
        <f t="shared" si="22"/>
        <v>0</v>
      </c>
      <c r="Y28" s="20">
        <f t="shared" si="22"/>
        <v>0</v>
      </c>
      <c r="Z28" s="20">
        <f t="shared" si="22"/>
        <v>0</v>
      </c>
      <c r="AA28" s="20">
        <f t="shared" si="22"/>
        <v>0</v>
      </c>
      <c r="AB28" s="20">
        <f t="shared" si="22"/>
        <v>0</v>
      </c>
      <c r="AC28" s="43">
        <f t="shared" si="22"/>
        <v>0</v>
      </c>
      <c r="AD28" s="20">
        <f t="shared" si="22"/>
        <v>0</v>
      </c>
      <c r="AE28" s="20">
        <f t="shared" si="22"/>
        <v>0</v>
      </c>
      <c r="AF28" s="20">
        <f t="shared" si="22"/>
        <v>0</v>
      </c>
      <c r="AG28" s="20">
        <f t="shared" si="22"/>
        <v>0</v>
      </c>
      <c r="AH28" s="20">
        <f t="shared" si="22"/>
        <v>0</v>
      </c>
      <c r="AI28" s="20">
        <f t="shared" si="22"/>
        <v>0</v>
      </c>
      <c r="AJ28" s="20">
        <f t="shared" si="22"/>
        <v>0</v>
      </c>
      <c r="AK28" s="20">
        <f t="shared" si="22"/>
        <v>0</v>
      </c>
      <c r="AL28" s="20">
        <f t="shared" si="22"/>
        <v>0</v>
      </c>
      <c r="AM28" s="20">
        <f t="shared" si="22"/>
        <v>0</v>
      </c>
      <c r="AN28" s="20">
        <f t="shared" si="22"/>
        <v>0</v>
      </c>
      <c r="AO28" s="20">
        <f t="shared" si="22"/>
        <v>0</v>
      </c>
      <c r="AP28" s="43">
        <f t="shared" si="22"/>
        <v>0</v>
      </c>
    </row>
    <row r="29" spans="1:42" x14ac:dyDescent="0.25">
      <c r="D29" s="18"/>
      <c r="E29" s="18"/>
      <c r="F29" s="18"/>
      <c r="G29" s="18"/>
      <c r="H29" s="18"/>
      <c r="I29" s="18"/>
      <c r="J29" s="18"/>
      <c r="K29" s="18"/>
      <c r="L29" s="18"/>
      <c r="M29" s="18"/>
      <c r="N29" s="18"/>
      <c r="O29" s="18"/>
      <c r="P29" s="42"/>
      <c r="Q29" s="18"/>
      <c r="R29" s="18"/>
      <c r="S29" s="18"/>
      <c r="T29" s="18"/>
      <c r="U29" s="18"/>
      <c r="V29" s="18"/>
      <c r="W29" s="18"/>
      <c r="X29" s="18"/>
      <c r="Y29" s="18"/>
      <c r="Z29" s="18"/>
      <c r="AA29" s="18"/>
      <c r="AB29" s="18"/>
      <c r="AC29" s="42"/>
      <c r="AD29" s="18"/>
      <c r="AE29" s="18"/>
      <c r="AF29" s="18"/>
      <c r="AG29" s="18"/>
      <c r="AH29" s="18"/>
      <c r="AI29" s="18"/>
      <c r="AJ29" s="18"/>
      <c r="AK29" s="18"/>
      <c r="AL29" s="18"/>
      <c r="AM29" s="18"/>
      <c r="AN29" s="18"/>
      <c r="AO29" s="18"/>
      <c r="AP29" s="42"/>
    </row>
    <row r="30" spans="1:42" x14ac:dyDescent="0.25">
      <c r="C30" s="10" t="s">
        <v>37</v>
      </c>
      <c r="D30" s="21">
        <f t="shared" ref="D30:O30" si="23">D9-D20-D23+D28</f>
        <v>0</v>
      </c>
      <c r="E30" s="21">
        <f t="shared" si="23"/>
        <v>0</v>
      </c>
      <c r="F30" s="21">
        <f t="shared" si="23"/>
        <v>0</v>
      </c>
      <c r="G30" s="21">
        <f t="shared" si="23"/>
        <v>-857.67000000000007</v>
      </c>
      <c r="H30" s="21">
        <f t="shared" si="23"/>
        <v>-143.39999999999998</v>
      </c>
      <c r="I30" s="21">
        <f t="shared" si="23"/>
        <v>-98.399999999999977</v>
      </c>
      <c r="J30" s="21">
        <f t="shared" si="23"/>
        <v>36.600000000000023</v>
      </c>
      <c r="K30" s="21">
        <f t="shared" si="23"/>
        <v>-8.3999999999999773</v>
      </c>
      <c r="L30" s="21">
        <f t="shared" si="23"/>
        <v>126.60000000000002</v>
      </c>
      <c r="M30" s="21">
        <f t="shared" si="23"/>
        <v>77.25</v>
      </c>
      <c r="N30" s="21">
        <f t="shared" si="23"/>
        <v>126.60000000000002</v>
      </c>
      <c r="O30" s="21">
        <f t="shared" si="23"/>
        <v>126.60000000000002</v>
      </c>
      <c r="P30" s="44"/>
      <c r="Q30" s="21">
        <f t="shared" ref="Q30:AB30" si="24">Q9-Q20-Q23+Q28</f>
        <v>170.05</v>
      </c>
      <c r="R30" s="21">
        <f t="shared" si="24"/>
        <v>170.05</v>
      </c>
      <c r="S30" s="21">
        <f t="shared" si="24"/>
        <v>125.39999999999998</v>
      </c>
      <c r="T30" s="21">
        <f t="shared" si="24"/>
        <v>170.05</v>
      </c>
      <c r="U30" s="21">
        <f t="shared" si="24"/>
        <v>170.05</v>
      </c>
      <c r="V30" s="21">
        <f t="shared" si="24"/>
        <v>170.05</v>
      </c>
      <c r="W30" s="21">
        <f t="shared" si="24"/>
        <v>170.05</v>
      </c>
      <c r="X30" s="21">
        <f t="shared" si="24"/>
        <v>125.39999999999998</v>
      </c>
      <c r="Y30" s="21">
        <f t="shared" si="24"/>
        <v>170.05</v>
      </c>
      <c r="Z30" s="21">
        <f t="shared" si="24"/>
        <v>170.05</v>
      </c>
      <c r="AA30" s="21">
        <f t="shared" si="24"/>
        <v>170.05</v>
      </c>
      <c r="AB30" s="21">
        <f t="shared" si="24"/>
        <v>170.05</v>
      </c>
      <c r="AC30" s="44"/>
      <c r="AD30" s="21">
        <f t="shared" ref="AD30:AO30" si="25">AD9-AD20-AD23+AD28</f>
        <v>254.14999999999998</v>
      </c>
      <c r="AE30" s="21">
        <f t="shared" si="25"/>
        <v>294.10000000000002</v>
      </c>
      <c r="AF30" s="21">
        <f t="shared" si="25"/>
        <v>294.10000000000002</v>
      </c>
      <c r="AG30" s="21">
        <f t="shared" si="25"/>
        <v>294.10000000000002</v>
      </c>
      <c r="AH30" s="21">
        <f t="shared" si="25"/>
        <v>294.10000000000002</v>
      </c>
      <c r="AI30" s="21">
        <f t="shared" si="25"/>
        <v>254.14999999999998</v>
      </c>
      <c r="AJ30" s="21">
        <f t="shared" si="25"/>
        <v>294.10000000000002</v>
      </c>
      <c r="AK30" s="21">
        <f t="shared" si="25"/>
        <v>294.10000000000002</v>
      </c>
      <c r="AL30" s="21">
        <f t="shared" si="25"/>
        <v>294.10000000000002</v>
      </c>
      <c r="AM30" s="21">
        <f t="shared" si="25"/>
        <v>294.10000000000002</v>
      </c>
      <c r="AN30" s="21">
        <f t="shared" si="25"/>
        <v>254.14999999999998</v>
      </c>
      <c r="AO30" s="21">
        <f t="shared" si="25"/>
        <v>294.10000000000002</v>
      </c>
      <c r="AP30" s="44"/>
    </row>
    <row r="31" spans="1:42" x14ac:dyDescent="0.25">
      <c r="D31" s="18"/>
      <c r="E31" s="18"/>
      <c r="F31" s="18"/>
      <c r="G31" s="18"/>
      <c r="H31" s="18"/>
      <c r="I31" s="18"/>
      <c r="J31" s="18"/>
      <c r="K31" s="18"/>
      <c r="L31" s="18"/>
      <c r="M31" s="18"/>
      <c r="N31" s="18"/>
      <c r="O31" s="18"/>
      <c r="P31" s="42"/>
      <c r="Q31" s="18"/>
      <c r="R31" s="18"/>
      <c r="S31" s="18"/>
      <c r="T31" s="18"/>
      <c r="U31" s="18"/>
      <c r="V31" s="18"/>
      <c r="W31" s="18"/>
      <c r="X31" s="18"/>
      <c r="Y31" s="18"/>
      <c r="Z31" s="18"/>
      <c r="AA31" s="18"/>
      <c r="AB31" s="18"/>
      <c r="AC31" s="42"/>
      <c r="AD31" s="18"/>
      <c r="AE31" s="18"/>
      <c r="AF31" s="18"/>
      <c r="AG31" s="18"/>
      <c r="AH31" s="18"/>
      <c r="AI31" s="18"/>
      <c r="AJ31" s="18"/>
      <c r="AK31" s="18"/>
      <c r="AL31" s="18"/>
      <c r="AM31" s="18"/>
      <c r="AN31" s="18"/>
      <c r="AO31" s="18"/>
      <c r="AP31" s="42"/>
    </row>
    <row r="32" spans="1:42" ht="13.8" thickBot="1" x14ac:dyDescent="0.3">
      <c r="C32" s="19" t="s">
        <v>38</v>
      </c>
      <c r="D32" s="22">
        <f t="shared" ref="D32:O32" si="26">D2+D30</f>
        <v>5000</v>
      </c>
      <c r="E32" s="22">
        <f t="shared" si="26"/>
        <v>5000</v>
      </c>
      <c r="F32" s="22">
        <f t="shared" si="26"/>
        <v>5000</v>
      </c>
      <c r="G32" s="22">
        <f t="shared" si="26"/>
        <v>4142.33</v>
      </c>
      <c r="H32" s="22">
        <f t="shared" si="26"/>
        <v>3998.93</v>
      </c>
      <c r="I32" s="22">
        <f t="shared" si="26"/>
        <v>3900.5299999999997</v>
      </c>
      <c r="J32" s="22">
        <f t="shared" si="26"/>
        <v>3937.1299999999997</v>
      </c>
      <c r="K32" s="22">
        <f t="shared" si="26"/>
        <v>3928.7299999999996</v>
      </c>
      <c r="L32" s="22">
        <f t="shared" si="26"/>
        <v>4055.3299999999995</v>
      </c>
      <c r="M32" s="22">
        <f t="shared" si="26"/>
        <v>4132.58</v>
      </c>
      <c r="N32" s="22">
        <f t="shared" si="26"/>
        <v>4259.18</v>
      </c>
      <c r="O32" s="22">
        <f t="shared" si="26"/>
        <v>4385.7800000000007</v>
      </c>
      <c r="P32" s="56">
        <f>O32</f>
        <v>4385.7800000000007</v>
      </c>
      <c r="Q32" s="22">
        <f t="shared" ref="Q32:AB32" si="27">Q2+Q30</f>
        <v>4555.8300000000008</v>
      </c>
      <c r="R32" s="22">
        <f t="shared" si="27"/>
        <v>4725.880000000001</v>
      </c>
      <c r="S32" s="22">
        <f t="shared" si="27"/>
        <v>4851.2800000000007</v>
      </c>
      <c r="T32" s="22">
        <f t="shared" si="27"/>
        <v>5021.3300000000008</v>
      </c>
      <c r="U32" s="22">
        <f t="shared" si="27"/>
        <v>5191.380000000001</v>
      </c>
      <c r="V32" s="22">
        <f t="shared" si="27"/>
        <v>5361.4300000000012</v>
      </c>
      <c r="W32" s="22">
        <f t="shared" si="27"/>
        <v>5531.4800000000014</v>
      </c>
      <c r="X32" s="22">
        <f t="shared" si="27"/>
        <v>5656.880000000001</v>
      </c>
      <c r="Y32" s="22">
        <f t="shared" si="27"/>
        <v>5826.9300000000012</v>
      </c>
      <c r="Z32" s="22">
        <f t="shared" si="27"/>
        <v>5996.9800000000014</v>
      </c>
      <c r="AA32" s="22">
        <f t="shared" si="27"/>
        <v>6167.0300000000016</v>
      </c>
      <c r="AB32" s="22">
        <f t="shared" si="27"/>
        <v>6337.0800000000017</v>
      </c>
      <c r="AC32" s="56">
        <f>AB32</f>
        <v>6337.0800000000017</v>
      </c>
      <c r="AD32" s="22">
        <f t="shared" ref="AD32:AO32" si="28">AD2+AD30</f>
        <v>6591.2300000000014</v>
      </c>
      <c r="AE32" s="22">
        <f t="shared" si="28"/>
        <v>6885.3300000000017</v>
      </c>
      <c r="AF32" s="22">
        <f t="shared" si="28"/>
        <v>7179.4300000000021</v>
      </c>
      <c r="AG32" s="22">
        <f t="shared" si="28"/>
        <v>7473.5300000000025</v>
      </c>
      <c r="AH32" s="22">
        <f t="shared" si="28"/>
        <v>7767.6300000000028</v>
      </c>
      <c r="AI32" s="22">
        <f t="shared" si="28"/>
        <v>8021.7800000000025</v>
      </c>
      <c r="AJ32" s="22">
        <f t="shared" si="28"/>
        <v>8315.8800000000028</v>
      </c>
      <c r="AK32" s="22">
        <f t="shared" si="28"/>
        <v>8609.9800000000032</v>
      </c>
      <c r="AL32" s="22">
        <f t="shared" si="28"/>
        <v>8904.0800000000036</v>
      </c>
      <c r="AM32" s="22">
        <f t="shared" si="28"/>
        <v>9198.1800000000039</v>
      </c>
      <c r="AN32" s="22">
        <f t="shared" si="28"/>
        <v>9452.3300000000036</v>
      </c>
      <c r="AO32" s="22">
        <f t="shared" si="28"/>
        <v>9746.4300000000039</v>
      </c>
      <c r="AP32" s="56">
        <f>AO32</f>
        <v>9746.4300000000039</v>
      </c>
    </row>
    <row r="33" spans="2:42" ht="14.4" thickTop="1" thickBot="1" x14ac:dyDescent="0.3">
      <c r="D33" s="23"/>
      <c r="E33" s="23"/>
      <c r="F33" s="23"/>
      <c r="G33" s="23"/>
      <c r="H33" s="23"/>
      <c r="I33" s="23"/>
      <c r="J33" s="23"/>
      <c r="K33" s="23"/>
      <c r="L33" s="23"/>
      <c r="M33" s="23"/>
      <c r="N33" s="23"/>
      <c r="O33" s="23"/>
      <c r="P33" s="45"/>
      <c r="Q33" s="23"/>
      <c r="R33" s="23"/>
      <c r="S33" s="23"/>
      <c r="T33" s="23"/>
      <c r="U33" s="23"/>
      <c r="V33" s="23"/>
      <c r="AC33" s="45"/>
      <c r="AP33" s="45"/>
    </row>
    <row r="34" spans="2:42" ht="13.8" thickBot="1" x14ac:dyDescent="0.3">
      <c r="B34" s="19" t="s">
        <v>39</v>
      </c>
      <c r="C34" s="24">
        <v>3000</v>
      </c>
      <c r="E34" s="23"/>
      <c r="F34" s="23"/>
      <c r="G34" s="23"/>
      <c r="H34" s="23"/>
      <c r="I34" s="23"/>
      <c r="J34" s="23"/>
      <c r="K34" s="23"/>
      <c r="L34" s="23"/>
      <c r="M34" s="23"/>
      <c r="N34" s="23"/>
      <c r="O34" s="23"/>
      <c r="P34" s="45"/>
      <c r="Q34" s="23"/>
      <c r="R34" s="23"/>
      <c r="S34" s="23"/>
      <c r="T34" s="23"/>
      <c r="U34" s="23"/>
      <c r="V34" s="23"/>
      <c r="AC34" s="45"/>
      <c r="AP34" s="45"/>
    </row>
    <row r="35" spans="2:42" x14ac:dyDescent="0.25">
      <c r="D35" s="23"/>
      <c r="E35" s="23"/>
      <c r="F35" s="23"/>
      <c r="G35" s="23"/>
      <c r="H35" s="23"/>
      <c r="I35" s="23"/>
      <c r="J35" s="23"/>
      <c r="K35" s="23"/>
      <c r="L35" s="23"/>
      <c r="M35" s="23"/>
      <c r="N35" s="23"/>
      <c r="O35" s="23"/>
      <c r="P35" s="45"/>
      <c r="Q35" s="23"/>
      <c r="R35" s="23"/>
      <c r="S35" s="23"/>
      <c r="T35" s="23"/>
      <c r="U35" s="23"/>
      <c r="V35" s="23"/>
      <c r="AC35" s="45"/>
      <c r="AP35" s="45"/>
    </row>
    <row r="36" spans="2:42" x14ac:dyDescent="0.25">
      <c r="C36" s="10" t="s">
        <v>40</v>
      </c>
      <c r="D36" s="23"/>
      <c r="E36" s="23"/>
      <c r="F36" s="23"/>
      <c r="G36" s="23">
        <f>G9-G20-G23</f>
        <v>-857.67000000000007</v>
      </c>
      <c r="H36" s="23">
        <f t="shared" ref="H36:O36" si="29">H9-H20</f>
        <v>-143.39999999999998</v>
      </c>
      <c r="I36" s="23">
        <f t="shared" si="29"/>
        <v>-98.399999999999977</v>
      </c>
      <c r="J36" s="23">
        <f t="shared" si="29"/>
        <v>36.600000000000023</v>
      </c>
      <c r="K36" s="23">
        <f t="shared" si="29"/>
        <v>-8.3999999999999773</v>
      </c>
      <c r="L36" s="23">
        <f t="shared" si="29"/>
        <v>126.60000000000002</v>
      </c>
      <c r="M36" s="23">
        <f t="shared" si="29"/>
        <v>77.25</v>
      </c>
      <c r="N36" s="23">
        <f t="shared" si="29"/>
        <v>126.60000000000002</v>
      </c>
      <c r="O36" s="23">
        <f t="shared" si="29"/>
        <v>126.60000000000002</v>
      </c>
      <c r="P36" s="45"/>
      <c r="Q36" s="23">
        <f t="shared" ref="Q36:AB36" si="30">Q9-Q20</f>
        <v>170.05</v>
      </c>
      <c r="R36" s="23">
        <f t="shared" si="30"/>
        <v>170.05</v>
      </c>
      <c r="S36" s="23">
        <f t="shared" si="30"/>
        <v>125.39999999999998</v>
      </c>
      <c r="T36" s="23">
        <f t="shared" si="30"/>
        <v>170.05</v>
      </c>
      <c r="U36" s="23">
        <f t="shared" si="30"/>
        <v>170.05</v>
      </c>
      <c r="V36" s="23">
        <f t="shared" si="30"/>
        <v>170.05</v>
      </c>
      <c r="W36" s="23">
        <f t="shared" si="30"/>
        <v>170.05</v>
      </c>
      <c r="X36" s="23">
        <f t="shared" si="30"/>
        <v>125.39999999999998</v>
      </c>
      <c r="Y36" s="23">
        <f t="shared" si="30"/>
        <v>170.05</v>
      </c>
      <c r="Z36" s="23">
        <f t="shared" si="30"/>
        <v>170.05</v>
      </c>
      <c r="AA36" s="23">
        <f t="shared" si="30"/>
        <v>170.05</v>
      </c>
      <c r="AB36" s="23">
        <f t="shared" si="30"/>
        <v>170.05</v>
      </c>
      <c r="AC36" s="45"/>
      <c r="AD36" s="23">
        <f t="shared" ref="AD36:AO36" si="31">AD9-AD20</f>
        <v>254.14999999999998</v>
      </c>
      <c r="AE36" s="23">
        <f t="shared" si="31"/>
        <v>294.10000000000002</v>
      </c>
      <c r="AF36" s="23">
        <f t="shared" si="31"/>
        <v>294.10000000000002</v>
      </c>
      <c r="AG36" s="23">
        <f t="shared" si="31"/>
        <v>294.10000000000002</v>
      </c>
      <c r="AH36" s="23">
        <f t="shared" si="31"/>
        <v>294.10000000000002</v>
      </c>
      <c r="AI36" s="23">
        <f t="shared" si="31"/>
        <v>254.14999999999998</v>
      </c>
      <c r="AJ36" s="23">
        <f t="shared" si="31"/>
        <v>294.10000000000002</v>
      </c>
      <c r="AK36" s="23">
        <f t="shared" si="31"/>
        <v>294.10000000000002</v>
      </c>
      <c r="AL36" s="23">
        <f t="shared" si="31"/>
        <v>294.10000000000002</v>
      </c>
      <c r="AM36" s="23">
        <f t="shared" si="31"/>
        <v>294.10000000000002</v>
      </c>
      <c r="AN36" s="23">
        <f t="shared" si="31"/>
        <v>254.14999999999998</v>
      </c>
      <c r="AO36" s="23">
        <f t="shared" si="31"/>
        <v>294.10000000000002</v>
      </c>
      <c r="AP36" s="45"/>
    </row>
    <row r="37" spans="2:42" x14ac:dyDescent="0.25">
      <c r="D37" s="23"/>
      <c r="E37" s="23"/>
      <c r="F37" s="23"/>
      <c r="G37" s="23"/>
      <c r="H37" s="23"/>
      <c r="I37" s="23"/>
      <c r="J37" s="23"/>
      <c r="K37" s="23"/>
      <c r="L37" s="23"/>
      <c r="M37" s="23"/>
      <c r="N37" s="23"/>
      <c r="O37" s="23"/>
      <c r="P37" s="23"/>
      <c r="Q37" s="23"/>
      <c r="R37" s="23"/>
      <c r="S37" s="23"/>
      <c r="T37" s="23"/>
      <c r="U37" s="23"/>
      <c r="V37" s="23"/>
      <c r="AC37" s="23"/>
      <c r="AP37" s="23"/>
    </row>
    <row r="38" spans="2:42" x14ac:dyDescent="0.25">
      <c r="D38" s="23"/>
      <c r="E38" s="23"/>
      <c r="F38" s="23"/>
      <c r="G38" s="23"/>
      <c r="H38" s="23"/>
      <c r="I38" s="23"/>
      <c r="J38" s="23"/>
      <c r="K38" s="23"/>
      <c r="L38" s="23"/>
      <c r="M38" s="23"/>
      <c r="N38" s="23"/>
      <c r="O38" s="23"/>
      <c r="P38" s="23"/>
      <c r="Q38" s="23"/>
      <c r="R38" s="23"/>
      <c r="S38" s="23"/>
      <c r="T38" s="23"/>
      <c r="U38" s="23"/>
      <c r="V38" s="23"/>
      <c r="AC38" s="23"/>
      <c r="AP38" s="23"/>
    </row>
    <row r="39" spans="2:42" x14ac:dyDescent="0.25">
      <c r="D39" s="23"/>
      <c r="E39" s="23"/>
      <c r="F39" s="23"/>
      <c r="G39" s="23"/>
      <c r="H39" s="23"/>
      <c r="I39" s="23"/>
      <c r="J39" s="23"/>
      <c r="K39" s="23"/>
      <c r="L39" s="23"/>
      <c r="M39" s="23"/>
      <c r="N39" s="23"/>
      <c r="O39" s="23"/>
      <c r="P39" s="23"/>
      <c r="Q39" s="23"/>
      <c r="R39" s="23"/>
      <c r="S39" s="23"/>
      <c r="T39" s="23"/>
      <c r="U39" s="23"/>
      <c r="V39" s="23"/>
      <c r="AC39" s="23"/>
      <c r="AP39" s="23"/>
    </row>
    <row r="40" spans="2:42" x14ac:dyDescent="0.25">
      <c r="D40" s="23"/>
      <c r="E40" s="23"/>
      <c r="F40" s="23"/>
      <c r="G40" s="23"/>
      <c r="H40" s="23"/>
      <c r="I40" s="23"/>
      <c r="J40" s="23"/>
      <c r="K40" s="23"/>
      <c r="L40" s="23"/>
      <c r="M40" s="23"/>
      <c r="N40" s="23"/>
      <c r="O40" s="23"/>
      <c r="P40" s="23"/>
      <c r="Q40" s="23"/>
      <c r="R40" s="23"/>
      <c r="S40" s="23"/>
      <c r="T40" s="23"/>
      <c r="U40" s="23"/>
      <c r="V40" s="23"/>
      <c r="AC40" s="23"/>
      <c r="AP40" s="23"/>
    </row>
    <row r="41" spans="2:42" x14ac:dyDescent="0.25">
      <c r="D41" s="23"/>
      <c r="E41" s="23"/>
      <c r="F41" s="23"/>
      <c r="G41" s="23"/>
      <c r="H41" s="23"/>
      <c r="I41" s="23"/>
      <c r="J41" s="23"/>
      <c r="K41" s="23"/>
      <c r="L41" s="23"/>
      <c r="M41" s="23"/>
      <c r="N41" s="23"/>
      <c r="O41" s="23"/>
      <c r="P41" s="23"/>
      <c r="Q41" s="23"/>
      <c r="R41" s="23"/>
      <c r="S41" s="23"/>
      <c r="T41" s="23"/>
      <c r="U41" s="23"/>
      <c r="V41" s="23"/>
      <c r="AC41" s="23"/>
      <c r="AP41" s="23"/>
    </row>
    <row r="42" spans="2:42" x14ac:dyDescent="0.25">
      <c r="D42" s="23"/>
      <c r="E42" s="23"/>
      <c r="F42" s="23"/>
      <c r="G42" s="23"/>
      <c r="H42" s="23"/>
      <c r="I42" s="23"/>
      <c r="J42" s="23"/>
      <c r="K42" s="23"/>
      <c r="L42" s="23"/>
      <c r="M42" s="23"/>
      <c r="N42" s="23"/>
      <c r="O42" s="23"/>
      <c r="P42" s="23"/>
      <c r="Q42" s="23"/>
      <c r="R42" s="23"/>
      <c r="S42" s="23"/>
      <c r="T42" s="23"/>
      <c r="U42" s="23"/>
      <c r="V42" s="23"/>
      <c r="AC42" s="23"/>
      <c r="AP42" s="23"/>
    </row>
    <row r="43" spans="2:42" x14ac:dyDescent="0.25">
      <c r="D43" s="23"/>
      <c r="E43" s="23"/>
      <c r="F43" s="23"/>
      <c r="G43" s="23"/>
      <c r="H43" s="23"/>
      <c r="I43" s="23"/>
      <c r="J43" s="23"/>
      <c r="K43" s="23"/>
      <c r="L43" s="23"/>
      <c r="M43" s="23"/>
      <c r="N43" s="23"/>
      <c r="O43" s="23"/>
      <c r="P43" s="23"/>
      <c r="Q43" s="23"/>
      <c r="R43" s="23"/>
      <c r="S43" s="23"/>
      <c r="T43" s="23"/>
      <c r="U43" s="23"/>
      <c r="V43" s="23"/>
      <c r="AC43" s="23"/>
      <c r="AP43" s="23"/>
    </row>
    <row r="44" spans="2:42" x14ac:dyDescent="0.25">
      <c r="D44" s="23"/>
      <c r="E44" s="23"/>
      <c r="F44" s="23"/>
      <c r="G44" s="23"/>
      <c r="H44" s="23"/>
      <c r="I44" s="23"/>
      <c r="J44" s="23"/>
      <c r="K44" s="23"/>
      <c r="L44" s="23"/>
      <c r="M44" s="23"/>
      <c r="N44" s="23"/>
      <c r="O44" s="23"/>
      <c r="P44" s="23"/>
      <c r="Q44" s="23"/>
      <c r="R44" s="23"/>
      <c r="S44" s="23"/>
      <c r="T44" s="23"/>
      <c r="U44" s="23"/>
      <c r="V44" s="23"/>
      <c r="AC44" s="23"/>
      <c r="AP44" s="23"/>
    </row>
    <row r="45" spans="2:42" x14ac:dyDescent="0.25">
      <c r="D45" s="23"/>
      <c r="E45" s="23"/>
      <c r="F45" s="23"/>
      <c r="G45" s="23"/>
      <c r="H45" s="23"/>
      <c r="I45" s="23"/>
      <c r="J45" s="23"/>
      <c r="K45" s="23"/>
      <c r="L45" s="23"/>
      <c r="M45" s="23"/>
      <c r="N45" s="23"/>
      <c r="O45" s="23"/>
      <c r="P45" s="23"/>
      <c r="Q45" s="23"/>
      <c r="R45" s="23"/>
      <c r="S45" s="23"/>
      <c r="T45" s="23"/>
      <c r="U45" s="23"/>
      <c r="V45" s="23"/>
      <c r="AC45" s="23"/>
      <c r="AP45" s="23"/>
    </row>
    <row r="46" spans="2:42" x14ac:dyDescent="0.25">
      <c r="D46" s="23"/>
      <c r="E46" s="23"/>
      <c r="F46" s="23"/>
      <c r="G46" s="23"/>
      <c r="H46" s="23"/>
      <c r="I46" s="23"/>
      <c r="J46" s="23"/>
      <c r="K46" s="23"/>
      <c r="L46" s="23"/>
      <c r="M46" s="23"/>
      <c r="N46" s="23"/>
      <c r="O46" s="23"/>
      <c r="P46" s="23"/>
      <c r="Q46" s="23"/>
      <c r="R46" s="23"/>
      <c r="S46" s="23"/>
      <c r="T46" s="23"/>
      <c r="U46" s="23"/>
      <c r="V46" s="23"/>
      <c r="AC46" s="23"/>
      <c r="AP46" s="23"/>
    </row>
    <row r="47" spans="2:42" x14ac:dyDescent="0.25">
      <c r="D47" s="23"/>
      <c r="E47" s="23"/>
      <c r="F47" s="23"/>
      <c r="G47" s="23"/>
      <c r="H47" s="23"/>
      <c r="I47" s="23"/>
      <c r="J47" s="23"/>
      <c r="K47" s="23"/>
      <c r="L47" s="23"/>
      <c r="M47" s="23"/>
      <c r="N47" s="23"/>
      <c r="O47" s="23"/>
      <c r="P47" s="23"/>
      <c r="Q47" s="23"/>
      <c r="R47" s="23"/>
      <c r="S47" s="23"/>
      <c r="T47" s="23"/>
      <c r="U47" s="23"/>
      <c r="V47" s="23"/>
      <c r="AC47" s="23"/>
      <c r="AP47" s="23"/>
    </row>
    <row r="48" spans="2:42" x14ac:dyDescent="0.25">
      <c r="D48" s="23"/>
      <c r="E48" s="23"/>
      <c r="F48" s="23"/>
      <c r="G48" s="23"/>
      <c r="H48" s="23"/>
      <c r="I48" s="23"/>
      <c r="J48" s="23"/>
      <c r="K48" s="23"/>
      <c r="L48" s="23"/>
      <c r="M48" s="23"/>
      <c r="N48" s="23"/>
      <c r="O48" s="23"/>
      <c r="P48" s="23"/>
      <c r="Q48" s="23"/>
      <c r="R48" s="23"/>
      <c r="S48" s="23"/>
      <c r="T48" s="23"/>
      <c r="U48" s="23"/>
      <c r="V48" s="23"/>
      <c r="AC48" s="23"/>
      <c r="AP48" s="23"/>
    </row>
    <row r="49" spans="4:42" x14ac:dyDescent="0.25">
      <c r="D49" s="23"/>
      <c r="E49" s="23"/>
      <c r="F49" s="23"/>
      <c r="G49" s="23"/>
      <c r="H49" s="23"/>
      <c r="I49" s="23"/>
      <c r="J49" s="23"/>
      <c r="K49" s="23"/>
      <c r="L49" s="23"/>
      <c r="M49" s="23"/>
      <c r="N49" s="23"/>
      <c r="O49" s="23"/>
      <c r="P49" s="23"/>
      <c r="Q49" s="23"/>
      <c r="R49" s="23"/>
      <c r="S49" s="23"/>
      <c r="T49" s="23"/>
      <c r="U49" s="23"/>
      <c r="V49" s="23"/>
      <c r="AC49" s="23"/>
      <c r="AP49" s="23"/>
    </row>
    <row r="50" spans="4:42" x14ac:dyDescent="0.25">
      <c r="D50" s="23"/>
      <c r="E50" s="23"/>
      <c r="F50" s="23"/>
      <c r="G50" s="23"/>
      <c r="H50" s="23"/>
      <c r="I50" s="23"/>
      <c r="J50" s="23"/>
      <c r="K50" s="23"/>
      <c r="L50" s="23"/>
      <c r="M50" s="23"/>
      <c r="N50" s="23"/>
      <c r="O50" s="23"/>
      <c r="P50" s="23"/>
      <c r="Q50" s="23"/>
      <c r="R50" s="23"/>
      <c r="S50" s="23"/>
      <c r="T50" s="23"/>
      <c r="U50" s="23"/>
      <c r="V50" s="23"/>
      <c r="AC50" s="23"/>
      <c r="AP50" s="23"/>
    </row>
    <row r="51" spans="4:42" x14ac:dyDescent="0.25">
      <c r="D51" s="23"/>
      <c r="E51" s="23"/>
      <c r="F51" s="23"/>
      <c r="G51" s="23"/>
      <c r="H51" s="23"/>
      <c r="I51" s="23"/>
      <c r="J51" s="23"/>
      <c r="K51" s="23"/>
      <c r="L51" s="23"/>
      <c r="M51" s="23"/>
      <c r="N51" s="23"/>
      <c r="O51" s="23"/>
      <c r="P51" s="23"/>
      <c r="Q51" s="23"/>
      <c r="R51" s="23"/>
      <c r="S51" s="23"/>
      <c r="T51" s="23"/>
      <c r="U51" s="23"/>
      <c r="V51" s="23"/>
      <c r="AC51" s="23"/>
      <c r="AP51" s="23"/>
    </row>
    <row r="52" spans="4:42" x14ac:dyDescent="0.25">
      <c r="D52" s="23"/>
      <c r="E52" s="23"/>
      <c r="F52" s="23"/>
      <c r="G52" s="23"/>
      <c r="H52" s="23"/>
      <c r="I52" s="23"/>
      <c r="J52" s="23"/>
      <c r="K52" s="23"/>
      <c r="L52" s="23"/>
      <c r="M52" s="23"/>
      <c r="N52" s="23"/>
      <c r="O52" s="23"/>
      <c r="P52" s="23"/>
      <c r="Q52" s="23"/>
      <c r="R52" s="23"/>
      <c r="S52" s="23"/>
      <c r="T52" s="23"/>
      <c r="U52" s="23"/>
      <c r="V52" s="23"/>
      <c r="AC52" s="23"/>
      <c r="AP52" s="23"/>
    </row>
    <row r="53" spans="4:42" x14ac:dyDescent="0.25">
      <c r="D53" s="23"/>
      <c r="E53" s="23"/>
      <c r="F53" s="23"/>
      <c r="G53" s="23"/>
      <c r="H53" s="23"/>
      <c r="I53" s="23"/>
      <c r="J53" s="23"/>
      <c r="K53" s="23"/>
      <c r="L53" s="23"/>
      <c r="M53" s="23"/>
      <c r="N53" s="23"/>
      <c r="O53" s="23"/>
      <c r="P53" s="23"/>
      <c r="Q53" s="23"/>
      <c r="R53" s="23"/>
      <c r="S53" s="23"/>
      <c r="T53" s="23"/>
      <c r="U53" s="23"/>
      <c r="V53" s="23"/>
      <c r="AC53" s="23"/>
      <c r="AP53" s="23"/>
    </row>
    <row r="54" spans="4:42" x14ac:dyDescent="0.25">
      <c r="D54" s="23"/>
      <c r="E54" s="23"/>
      <c r="F54" s="23"/>
      <c r="G54" s="23"/>
      <c r="H54" s="23"/>
      <c r="I54" s="23"/>
      <c r="J54" s="23"/>
      <c r="K54" s="23"/>
      <c r="L54" s="23"/>
      <c r="M54" s="23"/>
      <c r="N54" s="23"/>
      <c r="O54" s="23"/>
      <c r="P54" s="23"/>
      <c r="Q54" s="23"/>
      <c r="R54" s="23"/>
      <c r="S54" s="23"/>
      <c r="T54" s="23"/>
      <c r="U54" s="23"/>
      <c r="V54" s="23"/>
      <c r="AC54" s="23"/>
      <c r="AP54" s="23"/>
    </row>
    <row r="55" spans="4:42" x14ac:dyDescent="0.25">
      <c r="D55" s="23"/>
      <c r="E55" s="23"/>
      <c r="F55" s="23"/>
      <c r="G55" s="23"/>
      <c r="H55" s="23"/>
      <c r="I55" s="23"/>
      <c r="J55" s="23"/>
      <c r="K55" s="23"/>
      <c r="L55" s="23"/>
      <c r="M55" s="23"/>
      <c r="N55" s="23"/>
      <c r="O55" s="23"/>
      <c r="P55" s="23"/>
      <c r="Q55" s="23"/>
      <c r="R55" s="23"/>
      <c r="S55" s="23"/>
      <c r="T55" s="23"/>
      <c r="U55" s="23"/>
      <c r="V55" s="23"/>
      <c r="AC55" s="23"/>
      <c r="AP55" s="23"/>
    </row>
    <row r="56" spans="4:42" x14ac:dyDescent="0.25">
      <c r="D56" s="23"/>
      <c r="E56" s="23"/>
      <c r="F56" s="23"/>
      <c r="G56" s="23"/>
      <c r="H56" s="23"/>
      <c r="I56" s="23"/>
      <c r="J56" s="23"/>
      <c r="K56" s="23"/>
      <c r="L56" s="23"/>
      <c r="M56" s="23"/>
      <c r="N56" s="23"/>
      <c r="O56" s="23"/>
      <c r="P56" s="23"/>
      <c r="Q56" s="23"/>
      <c r="R56" s="23"/>
      <c r="S56" s="23"/>
      <c r="T56" s="23"/>
      <c r="U56" s="23"/>
      <c r="V56" s="23"/>
      <c r="AC56" s="23"/>
      <c r="AP56" s="23"/>
    </row>
    <row r="57" spans="4:42" x14ac:dyDescent="0.25">
      <c r="D57" s="23"/>
      <c r="E57" s="23"/>
      <c r="F57" s="23"/>
      <c r="G57" s="23"/>
      <c r="H57" s="23"/>
      <c r="I57" s="23"/>
      <c r="J57" s="23"/>
      <c r="K57" s="23"/>
      <c r="L57" s="23"/>
      <c r="M57" s="23"/>
      <c r="N57" s="23"/>
      <c r="O57" s="23"/>
      <c r="P57" s="23"/>
      <c r="Q57" s="23"/>
      <c r="R57" s="23"/>
      <c r="S57" s="23"/>
      <c r="T57" s="23"/>
      <c r="U57" s="23"/>
      <c r="V57" s="23"/>
      <c r="AC57" s="23"/>
      <c r="AP57" s="23"/>
    </row>
    <row r="58" spans="4:42" x14ac:dyDescent="0.25">
      <c r="D58" s="23"/>
      <c r="E58" s="23"/>
      <c r="F58" s="23"/>
      <c r="G58" s="23"/>
      <c r="H58" s="23"/>
      <c r="I58" s="23"/>
      <c r="J58" s="23"/>
      <c r="K58" s="23"/>
      <c r="L58" s="23"/>
      <c r="M58" s="23"/>
      <c r="N58" s="23"/>
      <c r="O58" s="23"/>
      <c r="P58" s="23"/>
      <c r="Q58" s="23"/>
      <c r="R58" s="23"/>
      <c r="S58" s="23"/>
      <c r="T58" s="23"/>
      <c r="U58" s="23"/>
      <c r="V58" s="23"/>
      <c r="AC58" s="23"/>
      <c r="AP58" s="23"/>
    </row>
    <row r="59" spans="4:42" x14ac:dyDescent="0.25">
      <c r="D59" s="23"/>
      <c r="E59" s="23"/>
      <c r="F59" s="23"/>
      <c r="G59" s="23"/>
      <c r="H59" s="23"/>
      <c r="I59" s="23"/>
      <c r="J59" s="23"/>
      <c r="K59" s="23"/>
      <c r="L59" s="23"/>
      <c r="M59" s="23"/>
      <c r="N59" s="23"/>
      <c r="O59" s="23"/>
      <c r="P59" s="23"/>
      <c r="Q59" s="23"/>
      <c r="R59" s="23"/>
      <c r="S59" s="23"/>
      <c r="T59" s="23"/>
      <c r="U59" s="23"/>
      <c r="V59" s="23"/>
      <c r="AC59" s="23"/>
      <c r="AP59" s="23"/>
    </row>
    <row r="60" spans="4:42" x14ac:dyDescent="0.25">
      <c r="D60" s="23"/>
      <c r="E60" s="23"/>
      <c r="F60" s="23"/>
      <c r="G60" s="23"/>
      <c r="H60" s="23"/>
      <c r="I60" s="23"/>
      <c r="J60" s="23"/>
      <c r="K60" s="23"/>
      <c r="L60" s="23"/>
      <c r="M60" s="23"/>
      <c r="N60" s="23"/>
      <c r="O60" s="23"/>
      <c r="P60" s="23"/>
      <c r="Q60" s="23"/>
      <c r="R60" s="23"/>
      <c r="S60" s="23"/>
      <c r="T60" s="23"/>
      <c r="U60" s="23"/>
      <c r="V60" s="23"/>
      <c r="AC60" s="23"/>
      <c r="AP60" s="23"/>
    </row>
    <row r="61" spans="4:42" x14ac:dyDescent="0.25">
      <c r="D61" s="23"/>
      <c r="E61" s="23"/>
      <c r="F61" s="23"/>
      <c r="G61" s="23"/>
      <c r="H61" s="23"/>
      <c r="I61" s="23"/>
      <c r="J61" s="23"/>
      <c r="K61" s="23"/>
      <c r="L61" s="23"/>
      <c r="M61" s="23"/>
      <c r="N61" s="23"/>
      <c r="O61" s="23"/>
      <c r="P61" s="23"/>
      <c r="Q61" s="23"/>
      <c r="R61" s="23"/>
      <c r="S61" s="23"/>
      <c r="T61" s="23"/>
      <c r="U61" s="23"/>
      <c r="V61" s="23"/>
      <c r="AC61" s="23"/>
      <c r="AP61" s="23"/>
    </row>
    <row r="62" spans="4:42" x14ac:dyDescent="0.25">
      <c r="D62" s="23"/>
      <c r="E62" s="23"/>
      <c r="F62" s="23"/>
      <c r="G62" s="23"/>
      <c r="H62" s="23"/>
      <c r="I62" s="23"/>
      <c r="J62" s="23"/>
      <c r="K62" s="23"/>
      <c r="L62" s="23"/>
      <c r="M62" s="23"/>
      <c r="N62" s="23"/>
      <c r="O62" s="23"/>
      <c r="P62" s="23"/>
      <c r="Q62" s="23"/>
      <c r="R62" s="23"/>
      <c r="S62" s="23"/>
      <c r="T62" s="23"/>
      <c r="U62" s="23"/>
      <c r="V62" s="23"/>
      <c r="AC62" s="23"/>
      <c r="AP62" s="23"/>
    </row>
    <row r="63" spans="4:42" x14ac:dyDescent="0.25">
      <c r="D63" s="23"/>
      <c r="E63" s="23"/>
      <c r="F63" s="23"/>
      <c r="G63" s="23"/>
      <c r="H63" s="23"/>
      <c r="I63" s="23"/>
      <c r="J63" s="23"/>
      <c r="K63" s="23"/>
      <c r="L63" s="23"/>
      <c r="M63" s="23"/>
      <c r="N63" s="23"/>
      <c r="O63" s="23"/>
      <c r="P63" s="23"/>
      <c r="Q63" s="23"/>
      <c r="R63" s="23"/>
      <c r="S63" s="23"/>
      <c r="T63" s="23"/>
      <c r="U63" s="23"/>
      <c r="V63" s="23"/>
      <c r="AC63" s="23"/>
      <c r="AP63" s="23"/>
    </row>
    <row r="64" spans="4:42" x14ac:dyDescent="0.25">
      <c r="D64" s="23"/>
      <c r="E64" s="23"/>
      <c r="F64" s="23"/>
      <c r="G64" s="23"/>
      <c r="H64" s="23"/>
      <c r="I64" s="23"/>
      <c r="J64" s="23"/>
      <c r="K64" s="23"/>
      <c r="L64" s="23"/>
      <c r="M64" s="23"/>
      <c r="N64" s="23"/>
      <c r="O64" s="23"/>
      <c r="P64" s="23"/>
      <c r="Q64" s="23"/>
      <c r="R64" s="23"/>
      <c r="S64" s="23"/>
      <c r="T64" s="23"/>
      <c r="U64" s="23"/>
      <c r="V64" s="23"/>
      <c r="AC64" s="23"/>
      <c r="AP64" s="23"/>
    </row>
    <row r="65" spans="4:42" x14ac:dyDescent="0.25">
      <c r="D65" s="23"/>
      <c r="E65" s="23"/>
      <c r="F65" s="23"/>
      <c r="G65" s="23"/>
      <c r="H65" s="23"/>
      <c r="I65" s="23"/>
      <c r="J65" s="23"/>
      <c r="K65" s="23"/>
      <c r="L65" s="23"/>
      <c r="M65" s="23"/>
      <c r="N65" s="23"/>
      <c r="O65" s="23"/>
      <c r="P65" s="23"/>
      <c r="Q65" s="23"/>
      <c r="R65" s="23"/>
      <c r="S65" s="23"/>
      <c r="T65" s="23"/>
      <c r="U65" s="23"/>
      <c r="V65" s="23"/>
      <c r="AC65" s="23"/>
      <c r="AP65" s="23"/>
    </row>
    <row r="66" spans="4:42" x14ac:dyDescent="0.25">
      <c r="D66" s="23"/>
      <c r="E66" s="23"/>
      <c r="F66" s="23"/>
      <c r="G66" s="23"/>
      <c r="H66" s="23"/>
      <c r="I66" s="23"/>
      <c r="J66" s="23"/>
      <c r="K66" s="23"/>
      <c r="L66" s="23"/>
      <c r="M66" s="23"/>
      <c r="N66" s="23"/>
      <c r="O66" s="23"/>
      <c r="P66" s="23"/>
      <c r="Q66" s="23"/>
      <c r="R66" s="23"/>
      <c r="S66" s="23"/>
      <c r="T66" s="23"/>
      <c r="U66" s="23"/>
      <c r="V66" s="23"/>
      <c r="AC66" s="23"/>
      <c r="AP66" s="23"/>
    </row>
    <row r="67" spans="4:42" x14ac:dyDescent="0.25">
      <c r="D67" s="23"/>
      <c r="E67" s="23"/>
      <c r="F67" s="23"/>
      <c r="G67" s="23"/>
      <c r="H67" s="23"/>
      <c r="I67" s="23"/>
      <c r="J67" s="23"/>
      <c r="K67" s="23"/>
      <c r="L67" s="23"/>
      <c r="M67" s="23"/>
      <c r="N67" s="23"/>
      <c r="O67" s="23"/>
      <c r="P67" s="23"/>
      <c r="Q67" s="23"/>
      <c r="R67" s="23"/>
      <c r="S67" s="23"/>
      <c r="T67" s="23"/>
      <c r="U67" s="23"/>
      <c r="V67" s="23"/>
      <c r="AC67" s="23"/>
      <c r="AP67" s="23"/>
    </row>
    <row r="68" spans="4:42" x14ac:dyDescent="0.25">
      <c r="D68" s="23"/>
      <c r="E68" s="23"/>
      <c r="F68" s="23"/>
      <c r="G68" s="23"/>
      <c r="H68" s="23"/>
      <c r="I68" s="23"/>
      <c r="J68" s="23"/>
      <c r="K68" s="23"/>
      <c r="L68" s="23"/>
      <c r="M68" s="23"/>
      <c r="N68" s="23"/>
      <c r="O68" s="23"/>
      <c r="P68" s="23"/>
      <c r="Q68" s="23"/>
      <c r="R68" s="23"/>
      <c r="S68" s="23"/>
      <c r="T68" s="23"/>
      <c r="U68" s="23"/>
      <c r="V68" s="23"/>
      <c r="AC68" s="23"/>
      <c r="AP68" s="23"/>
    </row>
    <row r="69" spans="4:42" x14ac:dyDescent="0.25">
      <c r="D69" s="23"/>
      <c r="E69" s="23"/>
      <c r="F69" s="23"/>
      <c r="G69" s="23"/>
      <c r="H69" s="23"/>
      <c r="I69" s="23"/>
      <c r="J69" s="23"/>
      <c r="K69" s="23"/>
      <c r="L69" s="23"/>
      <c r="M69" s="23"/>
      <c r="N69" s="23"/>
      <c r="O69" s="23"/>
      <c r="P69" s="23"/>
      <c r="Q69" s="23"/>
      <c r="R69" s="23"/>
      <c r="S69" s="23"/>
      <c r="T69" s="23"/>
      <c r="U69" s="23"/>
      <c r="V69" s="23"/>
      <c r="AC69" s="23"/>
      <c r="AP69" s="23"/>
    </row>
    <row r="70" spans="4:42" x14ac:dyDescent="0.25">
      <c r="D70" s="23"/>
      <c r="E70" s="23"/>
      <c r="F70" s="23"/>
      <c r="G70" s="23"/>
      <c r="H70" s="23"/>
      <c r="I70" s="23"/>
      <c r="J70" s="23"/>
      <c r="K70" s="23"/>
      <c r="L70" s="23"/>
      <c r="M70" s="23"/>
      <c r="N70" s="23"/>
      <c r="O70" s="23"/>
      <c r="P70" s="23"/>
      <c r="Q70" s="23"/>
      <c r="R70" s="23"/>
      <c r="S70" s="23"/>
      <c r="T70" s="23"/>
      <c r="U70" s="23"/>
      <c r="V70" s="23"/>
      <c r="AC70" s="23"/>
      <c r="AP70" s="23"/>
    </row>
    <row r="71" spans="4:42" x14ac:dyDescent="0.25">
      <c r="D71" s="23"/>
      <c r="E71" s="23"/>
      <c r="F71" s="23"/>
      <c r="G71" s="23"/>
      <c r="H71" s="23"/>
      <c r="I71" s="23"/>
      <c r="J71" s="23"/>
      <c r="K71" s="23"/>
      <c r="L71" s="23"/>
      <c r="M71" s="23"/>
      <c r="N71" s="23"/>
      <c r="O71" s="23"/>
      <c r="P71" s="23"/>
      <c r="Q71" s="23"/>
      <c r="R71" s="23"/>
      <c r="S71" s="23"/>
      <c r="T71" s="23"/>
      <c r="U71" s="23"/>
      <c r="V71" s="23"/>
      <c r="AC71" s="23"/>
      <c r="AP71" s="23"/>
    </row>
    <row r="72" spans="4:42" x14ac:dyDescent="0.25">
      <c r="D72" s="23"/>
      <c r="E72" s="23"/>
      <c r="F72" s="23"/>
      <c r="G72" s="23"/>
      <c r="H72" s="23"/>
      <c r="I72" s="23"/>
      <c r="J72" s="23"/>
      <c r="K72" s="23"/>
      <c r="L72" s="23"/>
      <c r="M72" s="23"/>
      <c r="N72" s="23"/>
      <c r="O72" s="23"/>
      <c r="P72" s="23"/>
      <c r="Q72" s="23"/>
      <c r="R72" s="23"/>
      <c r="S72" s="23"/>
      <c r="T72" s="23"/>
      <c r="U72" s="23"/>
      <c r="V72" s="23"/>
      <c r="AC72" s="23"/>
      <c r="AP72" s="23"/>
    </row>
    <row r="73" spans="4:42" x14ac:dyDescent="0.25">
      <c r="D73" s="23"/>
      <c r="E73" s="23"/>
      <c r="F73" s="23"/>
      <c r="G73" s="23"/>
      <c r="H73" s="23"/>
      <c r="I73" s="23"/>
      <c r="J73" s="23"/>
      <c r="K73" s="23"/>
      <c r="L73" s="23"/>
      <c r="M73" s="23"/>
      <c r="N73" s="23"/>
      <c r="O73" s="23"/>
      <c r="P73" s="23"/>
      <c r="Q73" s="23"/>
      <c r="R73" s="23"/>
      <c r="S73" s="23"/>
      <c r="T73" s="23"/>
      <c r="U73" s="23"/>
      <c r="V73" s="23"/>
      <c r="AC73" s="23"/>
      <c r="AP73" s="23"/>
    </row>
    <row r="74" spans="4:42" x14ac:dyDescent="0.25">
      <c r="D74" s="23"/>
      <c r="E74" s="23"/>
      <c r="F74" s="23"/>
      <c r="G74" s="23"/>
      <c r="H74" s="23"/>
      <c r="I74" s="23"/>
      <c r="J74" s="23"/>
      <c r="K74" s="23"/>
      <c r="L74" s="23"/>
      <c r="M74" s="23"/>
      <c r="N74" s="23"/>
      <c r="O74" s="23"/>
      <c r="P74" s="23"/>
      <c r="Q74" s="23"/>
      <c r="R74" s="23"/>
      <c r="S74" s="23"/>
      <c r="T74" s="23"/>
      <c r="U74" s="23"/>
      <c r="V74" s="23"/>
      <c r="AC74" s="23"/>
      <c r="AP74" s="23"/>
    </row>
    <row r="75" spans="4:42" x14ac:dyDescent="0.25">
      <c r="D75" s="23"/>
      <c r="E75" s="23"/>
      <c r="F75" s="23"/>
      <c r="G75" s="23"/>
      <c r="H75" s="23"/>
      <c r="I75" s="23"/>
      <c r="J75" s="23"/>
      <c r="K75" s="23"/>
      <c r="L75" s="23"/>
      <c r="M75" s="23"/>
      <c r="N75" s="23"/>
      <c r="O75" s="23"/>
      <c r="P75" s="23"/>
      <c r="Q75" s="23"/>
      <c r="R75" s="23"/>
      <c r="S75" s="23"/>
      <c r="T75" s="23"/>
      <c r="U75" s="23"/>
      <c r="V75" s="23"/>
      <c r="AC75" s="23"/>
      <c r="AP75" s="23"/>
    </row>
    <row r="76" spans="4:42" x14ac:dyDescent="0.25">
      <c r="D76" s="23"/>
      <c r="E76" s="23"/>
      <c r="F76" s="23"/>
      <c r="G76" s="23"/>
      <c r="H76" s="23"/>
      <c r="I76" s="23"/>
      <c r="J76" s="23"/>
      <c r="K76" s="23"/>
      <c r="L76" s="23"/>
      <c r="M76" s="23"/>
      <c r="N76" s="23"/>
      <c r="O76" s="23"/>
      <c r="P76" s="23"/>
      <c r="Q76" s="23"/>
      <c r="R76" s="23"/>
      <c r="S76" s="23"/>
      <c r="T76" s="23"/>
      <c r="U76" s="23"/>
      <c r="V76" s="23"/>
      <c r="AC76" s="23"/>
      <c r="AP76" s="23"/>
    </row>
    <row r="77" spans="4:42" x14ac:dyDescent="0.25">
      <c r="D77" s="23"/>
      <c r="E77" s="23"/>
      <c r="F77" s="23"/>
      <c r="G77" s="23"/>
      <c r="H77" s="23"/>
      <c r="I77" s="23"/>
      <c r="J77" s="23"/>
      <c r="K77" s="23"/>
      <c r="L77" s="23"/>
      <c r="M77" s="23"/>
      <c r="N77" s="23"/>
      <c r="O77" s="23"/>
      <c r="P77" s="23"/>
      <c r="Q77" s="23"/>
      <c r="R77" s="23"/>
      <c r="S77" s="23"/>
      <c r="T77" s="23"/>
      <c r="U77" s="23"/>
      <c r="V77" s="23"/>
      <c r="AC77" s="23"/>
      <c r="AP77" s="23"/>
    </row>
    <row r="78" spans="4:42" x14ac:dyDescent="0.25">
      <c r="D78" s="23"/>
      <c r="E78" s="23"/>
      <c r="F78" s="23"/>
      <c r="G78" s="23"/>
      <c r="H78" s="23"/>
      <c r="I78" s="23"/>
      <c r="J78" s="23"/>
      <c r="K78" s="23"/>
      <c r="L78" s="23"/>
      <c r="M78" s="23"/>
      <c r="N78" s="23"/>
      <c r="O78" s="23"/>
      <c r="P78" s="23"/>
      <c r="Q78" s="23"/>
      <c r="R78" s="23"/>
      <c r="S78" s="23"/>
      <c r="T78" s="23"/>
      <c r="U78" s="23"/>
      <c r="V78" s="23"/>
      <c r="AC78" s="23"/>
      <c r="AP78" s="23"/>
    </row>
    <row r="79" spans="4:42" x14ac:dyDescent="0.25">
      <c r="D79" s="23"/>
      <c r="E79" s="23"/>
      <c r="F79" s="23"/>
      <c r="G79" s="23"/>
      <c r="H79" s="23"/>
      <c r="I79" s="23"/>
      <c r="J79" s="23"/>
      <c r="K79" s="23"/>
      <c r="L79" s="23"/>
      <c r="M79" s="23"/>
      <c r="N79" s="23"/>
      <c r="O79" s="23"/>
      <c r="P79" s="23"/>
      <c r="Q79" s="23"/>
      <c r="R79" s="23"/>
      <c r="S79" s="23"/>
      <c r="T79" s="23"/>
      <c r="U79" s="23"/>
      <c r="V79" s="23"/>
      <c r="AC79" s="23"/>
      <c r="AP79" s="23"/>
    </row>
    <row r="80" spans="4:42" x14ac:dyDescent="0.25">
      <c r="D80" s="23"/>
      <c r="E80" s="23"/>
      <c r="F80" s="23"/>
      <c r="G80" s="23"/>
      <c r="H80" s="23"/>
      <c r="I80" s="23"/>
      <c r="J80" s="23"/>
      <c r="K80" s="23"/>
      <c r="L80" s="23"/>
      <c r="M80" s="23"/>
      <c r="N80" s="23"/>
      <c r="O80" s="23"/>
      <c r="P80" s="23"/>
      <c r="Q80" s="23"/>
      <c r="R80" s="23"/>
      <c r="S80" s="23"/>
      <c r="T80" s="23"/>
      <c r="U80" s="23"/>
      <c r="V80" s="23"/>
      <c r="AC80" s="23"/>
      <c r="AP80" s="23"/>
    </row>
    <row r="81" spans="4:42" x14ac:dyDescent="0.25">
      <c r="D81" s="23"/>
      <c r="E81" s="23"/>
      <c r="F81" s="23"/>
      <c r="G81" s="23"/>
      <c r="H81" s="23"/>
      <c r="I81" s="23"/>
      <c r="J81" s="23"/>
      <c r="K81" s="23"/>
      <c r="L81" s="23"/>
      <c r="M81" s="23"/>
      <c r="N81" s="23"/>
      <c r="O81" s="23"/>
      <c r="P81" s="23"/>
      <c r="Q81" s="23"/>
      <c r="R81" s="23"/>
      <c r="S81" s="23"/>
      <c r="T81" s="23"/>
      <c r="U81" s="23"/>
      <c r="V81" s="23"/>
      <c r="AC81" s="23"/>
      <c r="AP81" s="23"/>
    </row>
    <row r="82" spans="4:42" x14ac:dyDescent="0.25">
      <c r="D82" s="23"/>
      <c r="E82" s="23"/>
      <c r="F82" s="23"/>
      <c r="G82" s="23"/>
      <c r="H82" s="23"/>
      <c r="I82" s="23"/>
      <c r="J82" s="23"/>
      <c r="K82" s="23"/>
      <c r="L82" s="23"/>
      <c r="M82" s="23"/>
      <c r="N82" s="23"/>
      <c r="O82" s="23"/>
      <c r="P82" s="23"/>
      <c r="Q82" s="23"/>
      <c r="R82" s="23"/>
      <c r="S82" s="23"/>
      <c r="T82" s="23"/>
      <c r="U82" s="23"/>
      <c r="V82" s="23"/>
      <c r="AC82" s="23"/>
      <c r="AP82" s="23"/>
    </row>
    <row r="83" spans="4:42" x14ac:dyDescent="0.25">
      <c r="D83" s="23"/>
      <c r="E83" s="23"/>
      <c r="F83" s="23"/>
      <c r="G83" s="23"/>
      <c r="H83" s="23"/>
      <c r="I83" s="23"/>
      <c r="J83" s="23"/>
      <c r="K83" s="23"/>
      <c r="L83" s="23"/>
      <c r="M83" s="23"/>
      <c r="N83" s="23"/>
      <c r="O83" s="23"/>
      <c r="P83" s="23"/>
      <c r="Q83" s="23"/>
      <c r="R83" s="23"/>
      <c r="S83" s="23"/>
      <c r="T83" s="23"/>
      <c r="U83" s="23"/>
      <c r="V83" s="23"/>
      <c r="AC83" s="23"/>
      <c r="AP83" s="23"/>
    </row>
    <row r="84" spans="4:42" x14ac:dyDescent="0.25">
      <c r="D84" s="23"/>
      <c r="E84" s="23"/>
      <c r="F84" s="23"/>
      <c r="G84" s="23"/>
      <c r="H84" s="23"/>
      <c r="I84" s="23"/>
      <c r="J84" s="23"/>
      <c r="K84" s="23"/>
      <c r="L84" s="23"/>
      <c r="M84" s="23"/>
      <c r="N84" s="23"/>
      <c r="O84" s="23"/>
      <c r="P84" s="23"/>
      <c r="Q84" s="23"/>
      <c r="R84" s="23"/>
      <c r="S84" s="23"/>
      <c r="T84" s="23"/>
      <c r="U84" s="23"/>
      <c r="V84" s="23"/>
      <c r="AC84" s="23"/>
      <c r="AP84" s="23"/>
    </row>
    <row r="85" spans="4:42" x14ac:dyDescent="0.25">
      <c r="D85" s="23"/>
      <c r="E85" s="23"/>
      <c r="F85" s="23"/>
      <c r="G85" s="23"/>
      <c r="H85" s="23"/>
      <c r="I85" s="23"/>
      <c r="J85" s="23"/>
      <c r="K85" s="23"/>
      <c r="L85" s="23"/>
      <c r="M85" s="23"/>
      <c r="N85" s="23"/>
      <c r="O85" s="23"/>
      <c r="P85" s="23"/>
      <c r="Q85" s="23"/>
      <c r="R85" s="23"/>
      <c r="S85" s="23"/>
      <c r="T85" s="23"/>
      <c r="U85" s="23"/>
      <c r="V85" s="23"/>
      <c r="AC85" s="23"/>
      <c r="AP85" s="23"/>
    </row>
    <row r="86" spans="4:42" x14ac:dyDescent="0.25">
      <c r="D86" s="23"/>
      <c r="E86" s="23"/>
      <c r="F86" s="23"/>
      <c r="G86" s="23"/>
      <c r="H86" s="23"/>
      <c r="I86" s="23"/>
      <c r="J86" s="23"/>
      <c r="K86" s="23"/>
      <c r="L86" s="23"/>
      <c r="M86" s="23"/>
      <c r="N86" s="23"/>
      <c r="O86" s="23"/>
      <c r="P86" s="23"/>
      <c r="Q86" s="23"/>
      <c r="R86" s="23"/>
      <c r="S86" s="23"/>
      <c r="T86" s="23"/>
      <c r="U86" s="23"/>
      <c r="V86" s="23"/>
      <c r="AC86" s="23"/>
      <c r="AP86" s="23"/>
    </row>
    <row r="87" spans="4:42" x14ac:dyDescent="0.25">
      <c r="D87" s="23"/>
      <c r="E87" s="23"/>
      <c r="F87" s="23"/>
      <c r="G87" s="23"/>
      <c r="H87" s="23"/>
      <c r="I87" s="23"/>
      <c r="J87" s="23"/>
      <c r="K87" s="23"/>
      <c r="L87" s="23"/>
      <c r="M87" s="23"/>
      <c r="N87" s="23"/>
      <c r="O87" s="23"/>
      <c r="P87" s="23"/>
      <c r="Q87" s="23"/>
      <c r="R87" s="23"/>
      <c r="S87" s="23"/>
      <c r="T87" s="23"/>
      <c r="U87" s="23"/>
      <c r="V87" s="23"/>
      <c r="AC87" s="23"/>
      <c r="AP87" s="23"/>
    </row>
    <row r="88" spans="4:42" x14ac:dyDescent="0.25">
      <c r="D88" s="23"/>
      <c r="E88" s="23"/>
      <c r="F88" s="23"/>
      <c r="G88" s="23"/>
      <c r="H88" s="23"/>
      <c r="I88" s="23"/>
      <c r="J88" s="23"/>
      <c r="K88" s="23"/>
      <c r="L88" s="23"/>
      <c r="M88" s="23"/>
      <c r="N88" s="23"/>
      <c r="O88" s="23"/>
      <c r="P88" s="23"/>
      <c r="Q88" s="23"/>
      <c r="R88" s="23"/>
      <c r="S88" s="23"/>
      <c r="T88" s="23"/>
      <c r="U88" s="23"/>
      <c r="V88" s="23"/>
      <c r="AC88" s="23"/>
      <c r="AP88" s="23"/>
    </row>
    <row r="89" spans="4:42" x14ac:dyDescent="0.25">
      <c r="D89" s="23"/>
      <c r="E89" s="23"/>
      <c r="F89" s="23"/>
      <c r="G89" s="23"/>
      <c r="H89" s="23"/>
      <c r="I89" s="23"/>
      <c r="J89" s="23"/>
      <c r="K89" s="23"/>
      <c r="L89" s="23"/>
      <c r="M89" s="23"/>
      <c r="N89" s="23"/>
      <c r="O89" s="23"/>
      <c r="P89" s="23"/>
      <c r="Q89" s="23"/>
      <c r="R89" s="23"/>
      <c r="S89" s="23"/>
      <c r="T89" s="23"/>
      <c r="U89" s="23"/>
      <c r="V89" s="23"/>
      <c r="AC89" s="23"/>
      <c r="AP89" s="23"/>
    </row>
    <row r="90" spans="4:42" x14ac:dyDescent="0.25">
      <c r="D90" s="23"/>
      <c r="E90" s="23"/>
      <c r="F90" s="23"/>
      <c r="G90" s="23"/>
      <c r="H90" s="23"/>
      <c r="I90" s="23"/>
      <c r="J90" s="23"/>
      <c r="K90" s="23"/>
      <c r="L90" s="23"/>
      <c r="M90" s="23"/>
      <c r="N90" s="23"/>
      <c r="O90" s="23"/>
      <c r="P90" s="23"/>
      <c r="Q90" s="23"/>
      <c r="R90" s="23"/>
      <c r="S90" s="23"/>
      <c r="T90" s="23"/>
      <c r="U90" s="23"/>
      <c r="V90" s="23"/>
      <c r="AC90" s="23"/>
      <c r="AP90" s="23"/>
    </row>
    <row r="91" spans="4:42" x14ac:dyDescent="0.25">
      <c r="D91" s="23"/>
      <c r="E91" s="23"/>
      <c r="F91" s="23"/>
      <c r="G91" s="23"/>
      <c r="H91" s="23"/>
      <c r="I91" s="23"/>
      <c r="J91" s="23"/>
      <c r="K91" s="23"/>
      <c r="L91" s="23"/>
      <c r="M91" s="23"/>
      <c r="N91" s="23"/>
      <c r="O91" s="23"/>
      <c r="P91" s="23"/>
      <c r="Q91" s="23"/>
      <c r="R91" s="23"/>
      <c r="S91" s="23"/>
      <c r="T91" s="23"/>
      <c r="U91" s="23"/>
      <c r="V91" s="23"/>
      <c r="AC91" s="23"/>
      <c r="AP91" s="23"/>
    </row>
    <row r="92" spans="4:42" x14ac:dyDescent="0.25">
      <c r="D92" s="23"/>
      <c r="E92" s="23"/>
      <c r="F92" s="23"/>
      <c r="G92" s="23"/>
      <c r="H92" s="23"/>
      <c r="I92" s="23"/>
      <c r="J92" s="23"/>
      <c r="K92" s="23"/>
      <c r="L92" s="23"/>
      <c r="M92" s="23"/>
      <c r="N92" s="23"/>
      <c r="O92" s="23"/>
      <c r="P92" s="23"/>
      <c r="Q92" s="23"/>
      <c r="R92" s="23"/>
      <c r="S92" s="23"/>
      <c r="T92" s="23"/>
      <c r="U92" s="23"/>
      <c r="V92" s="23"/>
      <c r="AC92" s="23"/>
      <c r="AP92" s="23"/>
    </row>
    <row r="93" spans="4:42" x14ac:dyDescent="0.25">
      <c r="D93" s="23"/>
      <c r="E93" s="23"/>
      <c r="F93" s="23"/>
      <c r="G93" s="23"/>
      <c r="H93" s="23"/>
      <c r="I93" s="23"/>
      <c r="J93" s="23"/>
      <c r="K93" s="23"/>
      <c r="L93" s="23"/>
      <c r="M93" s="23"/>
      <c r="N93" s="23"/>
      <c r="O93" s="23"/>
      <c r="P93" s="23"/>
      <c r="Q93" s="23"/>
      <c r="R93" s="23"/>
      <c r="S93" s="23"/>
      <c r="T93" s="23"/>
      <c r="U93" s="23"/>
      <c r="V93" s="23"/>
      <c r="AC93" s="23"/>
      <c r="AP93" s="23"/>
    </row>
    <row r="94" spans="4:42" x14ac:dyDescent="0.25">
      <c r="D94" s="23"/>
      <c r="E94" s="23"/>
      <c r="F94" s="23"/>
      <c r="G94" s="23"/>
      <c r="H94" s="23"/>
      <c r="I94" s="23"/>
      <c r="J94" s="23"/>
      <c r="K94" s="23"/>
      <c r="L94" s="23"/>
      <c r="M94" s="23"/>
      <c r="N94" s="23"/>
      <c r="O94" s="23"/>
      <c r="P94" s="23"/>
      <c r="Q94" s="23"/>
      <c r="R94" s="23"/>
      <c r="S94" s="23"/>
      <c r="T94" s="23"/>
      <c r="U94" s="23"/>
      <c r="V94" s="23"/>
      <c r="AC94" s="23"/>
      <c r="AP94" s="23"/>
    </row>
    <row r="95" spans="4:42" x14ac:dyDescent="0.25">
      <c r="D95" s="23"/>
      <c r="E95" s="23"/>
      <c r="F95" s="23"/>
      <c r="G95" s="23"/>
      <c r="H95" s="23"/>
      <c r="I95" s="23"/>
      <c r="J95" s="23"/>
      <c r="K95" s="23"/>
      <c r="L95" s="23"/>
      <c r="M95" s="23"/>
      <c r="N95" s="23"/>
      <c r="O95" s="23"/>
      <c r="P95" s="23"/>
      <c r="Q95" s="23"/>
      <c r="R95" s="23"/>
      <c r="S95" s="23"/>
      <c r="T95" s="23"/>
      <c r="U95" s="23"/>
      <c r="V95" s="23"/>
      <c r="AC95" s="23"/>
      <c r="AP95" s="23"/>
    </row>
    <row r="96" spans="4:42" x14ac:dyDescent="0.25">
      <c r="D96" s="23"/>
      <c r="E96" s="23"/>
      <c r="F96" s="23"/>
      <c r="G96" s="23"/>
      <c r="H96" s="23"/>
      <c r="I96" s="23"/>
      <c r="J96" s="23"/>
      <c r="K96" s="23"/>
      <c r="L96" s="23"/>
      <c r="M96" s="23"/>
      <c r="N96" s="23"/>
      <c r="O96" s="23"/>
      <c r="P96" s="23"/>
      <c r="Q96" s="23"/>
      <c r="R96" s="23"/>
      <c r="S96" s="23"/>
      <c r="T96" s="23"/>
      <c r="U96" s="23"/>
      <c r="V96" s="23"/>
      <c r="AC96" s="23"/>
      <c r="AP96" s="23"/>
    </row>
    <row r="97" spans="4:42" x14ac:dyDescent="0.25">
      <c r="D97" s="23"/>
      <c r="E97" s="23"/>
      <c r="F97" s="23"/>
      <c r="G97" s="23"/>
      <c r="H97" s="23"/>
      <c r="I97" s="23"/>
      <c r="J97" s="23"/>
      <c r="K97" s="23"/>
      <c r="L97" s="23"/>
      <c r="M97" s="23"/>
      <c r="N97" s="23"/>
      <c r="O97" s="23"/>
      <c r="P97" s="23"/>
      <c r="Q97" s="23"/>
      <c r="R97" s="23"/>
      <c r="S97" s="23"/>
      <c r="T97" s="23"/>
      <c r="U97" s="23"/>
      <c r="V97" s="23"/>
      <c r="AC97" s="23"/>
      <c r="AP97" s="23"/>
    </row>
    <row r="98" spans="4:42" x14ac:dyDescent="0.25">
      <c r="D98" s="23"/>
      <c r="E98" s="23"/>
      <c r="F98" s="23"/>
      <c r="G98" s="23"/>
      <c r="H98" s="23"/>
      <c r="I98" s="23"/>
      <c r="J98" s="23"/>
      <c r="K98" s="23"/>
      <c r="L98" s="23"/>
      <c r="M98" s="23"/>
      <c r="N98" s="23"/>
      <c r="O98" s="23"/>
      <c r="P98" s="23"/>
      <c r="Q98" s="23"/>
      <c r="R98" s="23"/>
      <c r="S98" s="23"/>
      <c r="T98" s="23"/>
      <c r="U98" s="23"/>
      <c r="AC98" s="23"/>
      <c r="AP98" s="23"/>
    </row>
    <row r="99" spans="4:42" x14ac:dyDescent="0.25">
      <c r="D99" s="23"/>
      <c r="E99" s="23"/>
      <c r="F99" s="23"/>
      <c r="G99" s="23"/>
      <c r="H99" s="23"/>
      <c r="I99" s="23"/>
      <c r="J99" s="23"/>
      <c r="K99" s="23"/>
      <c r="L99" s="23"/>
      <c r="M99" s="23"/>
      <c r="N99" s="23"/>
      <c r="O99" s="23"/>
      <c r="P99" s="23"/>
      <c r="Q99" s="23"/>
      <c r="R99" s="23"/>
      <c r="S99" s="23"/>
      <c r="T99" s="23"/>
      <c r="U99" s="23"/>
      <c r="AC99" s="23"/>
      <c r="AP99" s="23"/>
    </row>
    <row r="100" spans="4:42" x14ac:dyDescent="0.25">
      <c r="D100" s="23"/>
      <c r="E100" s="23"/>
      <c r="F100" s="23"/>
      <c r="G100" s="23"/>
      <c r="H100" s="23"/>
      <c r="I100" s="23"/>
      <c r="J100" s="23"/>
      <c r="K100" s="23"/>
      <c r="L100" s="23"/>
      <c r="M100" s="23"/>
      <c r="N100" s="23"/>
      <c r="O100" s="23"/>
      <c r="P100" s="23"/>
      <c r="Q100" s="23"/>
      <c r="R100" s="23"/>
      <c r="S100" s="23"/>
      <c r="T100" s="23"/>
      <c r="U100" s="23"/>
      <c r="AC100" s="23"/>
      <c r="AP100" s="23"/>
    </row>
    <row r="101" spans="4:42" x14ac:dyDescent="0.25">
      <c r="D101" s="23"/>
      <c r="E101" s="23"/>
      <c r="F101" s="23"/>
      <c r="G101" s="23"/>
      <c r="H101" s="23"/>
      <c r="I101" s="23"/>
      <c r="J101" s="23"/>
      <c r="K101" s="23"/>
      <c r="L101" s="23"/>
      <c r="M101" s="23"/>
      <c r="N101" s="23"/>
      <c r="O101" s="23"/>
      <c r="P101" s="23"/>
      <c r="Q101" s="23"/>
      <c r="R101" s="23"/>
      <c r="S101" s="23"/>
      <c r="T101" s="23"/>
      <c r="U101" s="23"/>
      <c r="AC101" s="23"/>
      <c r="AP101" s="23"/>
    </row>
    <row r="102" spans="4:42" x14ac:dyDescent="0.25">
      <c r="D102" s="23"/>
      <c r="E102" s="23"/>
      <c r="F102" s="23"/>
      <c r="G102" s="23"/>
      <c r="H102" s="23"/>
      <c r="I102" s="23"/>
      <c r="J102" s="23"/>
      <c r="K102" s="23"/>
      <c r="L102" s="23"/>
      <c r="M102" s="23"/>
      <c r="N102" s="23"/>
      <c r="O102" s="23"/>
      <c r="P102" s="23"/>
      <c r="Q102" s="23"/>
      <c r="R102" s="23"/>
      <c r="S102" s="23"/>
      <c r="T102" s="23"/>
      <c r="U102" s="23"/>
      <c r="AC102" s="23"/>
      <c r="AP102" s="23"/>
    </row>
    <row r="103" spans="4:42" x14ac:dyDescent="0.25">
      <c r="D103" s="23"/>
      <c r="E103" s="23"/>
      <c r="F103" s="23"/>
      <c r="G103" s="23"/>
      <c r="H103" s="23"/>
      <c r="I103" s="23"/>
      <c r="J103" s="23"/>
      <c r="K103" s="23"/>
      <c r="L103" s="23"/>
      <c r="M103" s="23"/>
      <c r="N103" s="23"/>
      <c r="O103" s="23"/>
      <c r="P103" s="23"/>
      <c r="Q103" s="23"/>
      <c r="R103" s="23"/>
      <c r="S103" s="23"/>
      <c r="T103" s="23"/>
      <c r="U103" s="23"/>
      <c r="AC103" s="23"/>
      <c r="AP103" s="23"/>
    </row>
    <row r="104" spans="4:42" x14ac:dyDescent="0.25">
      <c r="D104" s="23"/>
      <c r="E104" s="23"/>
      <c r="F104" s="23"/>
      <c r="G104" s="23"/>
      <c r="H104" s="23"/>
      <c r="I104" s="23"/>
      <c r="J104" s="23"/>
      <c r="K104" s="23"/>
      <c r="L104" s="23"/>
      <c r="M104" s="23"/>
      <c r="N104" s="23"/>
      <c r="O104" s="23"/>
      <c r="P104" s="23"/>
      <c r="Q104" s="23"/>
      <c r="R104" s="23"/>
      <c r="S104" s="23"/>
      <c r="T104" s="23"/>
      <c r="U104" s="23"/>
      <c r="AC104" s="23"/>
      <c r="AP104" s="23"/>
    </row>
    <row r="105" spans="4:42" x14ac:dyDescent="0.25">
      <c r="D105" s="23"/>
      <c r="E105" s="23"/>
      <c r="F105" s="23"/>
      <c r="G105" s="23"/>
      <c r="H105" s="23"/>
      <c r="I105" s="23"/>
      <c r="J105" s="23"/>
      <c r="K105" s="23"/>
      <c r="L105" s="23"/>
      <c r="M105" s="23"/>
      <c r="N105" s="23"/>
      <c r="O105" s="23"/>
      <c r="P105" s="23"/>
      <c r="Q105" s="23"/>
      <c r="R105" s="23"/>
      <c r="S105" s="23"/>
      <c r="T105" s="23"/>
      <c r="U105" s="23"/>
      <c r="AC105" s="23"/>
      <c r="AP105" s="23"/>
    </row>
    <row r="106" spans="4:42" x14ac:dyDescent="0.25">
      <c r="D106" s="23"/>
      <c r="E106" s="23"/>
      <c r="F106" s="23"/>
      <c r="G106" s="23"/>
      <c r="H106" s="23"/>
      <c r="I106" s="23"/>
      <c r="J106" s="23"/>
      <c r="K106" s="23"/>
      <c r="L106" s="23"/>
      <c r="M106" s="23"/>
      <c r="N106" s="23"/>
      <c r="O106" s="23"/>
      <c r="P106" s="23"/>
      <c r="Q106" s="23"/>
      <c r="R106" s="23"/>
      <c r="S106" s="23"/>
      <c r="T106" s="23"/>
      <c r="U106" s="23"/>
      <c r="AC106" s="23"/>
      <c r="AP106" s="23"/>
    </row>
    <row r="107" spans="4:42" x14ac:dyDescent="0.25">
      <c r="D107" s="23"/>
      <c r="E107" s="23"/>
      <c r="F107" s="23"/>
      <c r="G107" s="23"/>
      <c r="H107" s="23"/>
      <c r="I107" s="23"/>
      <c r="J107" s="23"/>
      <c r="K107" s="23"/>
      <c r="L107" s="23"/>
      <c r="M107" s="23"/>
      <c r="N107" s="23"/>
      <c r="O107" s="23"/>
      <c r="P107" s="23"/>
      <c r="Q107" s="23"/>
      <c r="R107" s="23"/>
      <c r="S107" s="23"/>
      <c r="T107" s="23"/>
      <c r="U107" s="23"/>
      <c r="AC107" s="23"/>
      <c r="AP107" s="23"/>
    </row>
    <row r="108" spans="4:42" x14ac:dyDescent="0.25">
      <c r="D108" s="23"/>
      <c r="E108" s="23"/>
      <c r="F108" s="23"/>
      <c r="G108" s="23"/>
      <c r="H108" s="23"/>
      <c r="I108" s="23"/>
      <c r="J108" s="23"/>
      <c r="K108" s="23"/>
      <c r="L108" s="23"/>
      <c r="M108" s="23"/>
      <c r="N108" s="23"/>
      <c r="O108" s="23"/>
      <c r="P108" s="23"/>
      <c r="Q108" s="23"/>
      <c r="R108" s="23"/>
      <c r="S108" s="23"/>
      <c r="T108" s="23"/>
      <c r="U108" s="23"/>
      <c r="AC108" s="23"/>
      <c r="AP108" s="23"/>
    </row>
    <row r="109" spans="4:42" x14ac:dyDescent="0.25">
      <c r="D109" s="23"/>
      <c r="E109" s="23"/>
      <c r="F109" s="23"/>
      <c r="G109" s="23"/>
      <c r="H109" s="23"/>
      <c r="I109" s="23"/>
      <c r="J109" s="23"/>
      <c r="K109" s="23"/>
      <c r="L109" s="23"/>
      <c r="M109" s="23"/>
      <c r="N109" s="23"/>
      <c r="O109" s="23"/>
      <c r="P109" s="23"/>
      <c r="Q109" s="23"/>
      <c r="R109" s="23"/>
      <c r="S109" s="23"/>
      <c r="T109" s="23"/>
      <c r="U109" s="23"/>
      <c r="AC109" s="23"/>
      <c r="AP109" s="23"/>
    </row>
    <row r="110" spans="4:42" x14ac:dyDescent="0.25">
      <c r="D110" s="23"/>
      <c r="E110" s="23"/>
      <c r="F110" s="23"/>
      <c r="G110" s="23"/>
      <c r="H110" s="23"/>
      <c r="I110" s="23"/>
      <c r="J110" s="23"/>
      <c r="K110" s="23"/>
      <c r="L110" s="23"/>
      <c r="M110" s="23"/>
      <c r="N110" s="23"/>
      <c r="O110" s="23"/>
      <c r="P110" s="23"/>
      <c r="Q110" s="23"/>
      <c r="R110" s="23"/>
      <c r="S110" s="23"/>
      <c r="T110" s="23"/>
      <c r="U110" s="23"/>
      <c r="AC110" s="23"/>
      <c r="AP110" s="23"/>
    </row>
    <row r="111" spans="4:42" x14ac:dyDescent="0.25">
      <c r="D111" s="23"/>
      <c r="E111" s="23"/>
      <c r="F111" s="23"/>
      <c r="G111" s="23"/>
      <c r="H111" s="23"/>
      <c r="I111" s="23"/>
      <c r="J111" s="23"/>
      <c r="K111" s="23"/>
      <c r="L111" s="23"/>
      <c r="M111" s="23"/>
      <c r="N111" s="23"/>
      <c r="O111" s="23"/>
      <c r="P111" s="23"/>
      <c r="Q111" s="23"/>
      <c r="R111" s="23"/>
      <c r="S111" s="23"/>
      <c r="T111" s="23"/>
      <c r="U111" s="23"/>
      <c r="AC111" s="23"/>
      <c r="AP111" s="23"/>
    </row>
    <row r="112" spans="4:42" x14ac:dyDescent="0.25">
      <c r="D112" s="23"/>
      <c r="E112" s="23"/>
      <c r="F112" s="23"/>
      <c r="G112" s="23"/>
      <c r="H112" s="23"/>
      <c r="I112" s="23"/>
      <c r="J112" s="23"/>
      <c r="K112" s="23"/>
      <c r="L112" s="23"/>
      <c r="M112" s="23"/>
      <c r="N112" s="23"/>
      <c r="O112" s="23"/>
      <c r="P112" s="23"/>
      <c r="Q112" s="23"/>
      <c r="R112" s="23"/>
      <c r="S112" s="23"/>
      <c r="T112" s="23"/>
      <c r="U112" s="23"/>
      <c r="AC112" s="23"/>
      <c r="AP112" s="23"/>
    </row>
    <row r="113" spans="4:42" x14ac:dyDescent="0.25">
      <c r="D113" s="23"/>
      <c r="E113" s="23"/>
      <c r="F113" s="23"/>
      <c r="G113" s="23"/>
      <c r="H113" s="23"/>
      <c r="I113" s="23"/>
      <c r="J113" s="23"/>
      <c r="K113" s="23"/>
      <c r="L113" s="23"/>
      <c r="M113" s="23"/>
      <c r="N113" s="23"/>
      <c r="O113" s="23"/>
      <c r="P113" s="23"/>
      <c r="Q113" s="23"/>
      <c r="R113" s="23"/>
      <c r="S113" s="23"/>
      <c r="T113" s="23"/>
      <c r="U113" s="23"/>
      <c r="AC113" s="23"/>
      <c r="AP113" s="23"/>
    </row>
    <row r="114" spans="4:42" x14ac:dyDescent="0.25">
      <c r="D114" s="23"/>
      <c r="E114" s="23"/>
      <c r="F114" s="23"/>
      <c r="G114" s="23"/>
      <c r="H114" s="23"/>
      <c r="I114" s="23"/>
      <c r="J114" s="23"/>
      <c r="K114" s="23"/>
      <c r="L114" s="23"/>
      <c r="M114" s="23"/>
      <c r="N114" s="23"/>
      <c r="O114" s="23"/>
      <c r="P114" s="23"/>
      <c r="Q114" s="23"/>
      <c r="R114" s="23"/>
      <c r="S114" s="23"/>
      <c r="T114" s="23"/>
      <c r="U114" s="23"/>
      <c r="AC114" s="23"/>
      <c r="AP114" s="23"/>
    </row>
    <row r="115" spans="4:42" x14ac:dyDescent="0.25">
      <c r="D115" s="23"/>
      <c r="E115" s="23"/>
      <c r="F115" s="23"/>
      <c r="G115" s="23"/>
      <c r="H115" s="23"/>
      <c r="I115" s="23"/>
      <c r="J115" s="23"/>
      <c r="K115" s="23"/>
      <c r="L115" s="23"/>
      <c r="M115" s="23"/>
      <c r="N115" s="23"/>
      <c r="O115" s="23"/>
      <c r="P115" s="23"/>
      <c r="Q115" s="23"/>
      <c r="R115" s="23"/>
      <c r="S115" s="23"/>
      <c r="T115" s="23"/>
      <c r="U115" s="23"/>
      <c r="AC115" s="23"/>
      <c r="AP115" s="23"/>
    </row>
    <row r="116" spans="4:42" x14ac:dyDescent="0.25">
      <c r="D116" s="23"/>
      <c r="E116" s="23"/>
      <c r="F116" s="23"/>
      <c r="G116" s="23"/>
      <c r="H116" s="23"/>
      <c r="I116" s="23"/>
      <c r="J116" s="23"/>
      <c r="K116" s="23"/>
      <c r="L116" s="23"/>
      <c r="M116" s="23"/>
      <c r="N116" s="23"/>
      <c r="O116" s="23"/>
      <c r="P116" s="23"/>
      <c r="Q116" s="23"/>
      <c r="R116" s="23"/>
      <c r="S116" s="23"/>
      <c r="T116" s="23"/>
      <c r="U116" s="23"/>
      <c r="AC116" s="23"/>
      <c r="AP116" s="23"/>
    </row>
    <row r="117" spans="4:42" x14ac:dyDescent="0.25">
      <c r="D117" s="23"/>
      <c r="E117" s="23"/>
      <c r="F117" s="23"/>
      <c r="G117" s="23"/>
      <c r="H117" s="23"/>
      <c r="I117" s="23"/>
      <c r="J117" s="23"/>
      <c r="K117" s="23"/>
      <c r="L117" s="23"/>
      <c r="M117" s="23"/>
      <c r="N117" s="23"/>
      <c r="O117" s="23"/>
      <c r="P117" s="23"/>
      <c r="Q117" s="23"/>
      <c r="R117" s="23"/>
      <c r="S117" s="23"/>
      <c r="T117" s="23"/>
      <c r="U117" s="23"/>
      <c r="AC117" s="23"/>
      <c r="AP117" s="23"/>
    </row>
    <row r="118" spans="4:42" x14ac:dyDescent="0.25">
      <c r="D118" s="23"/>
      <c r="E118" s="23"/>
      <c r="F118" s="23"/>
      <c r="G118" s="23"/>
      <c r="H118" s="23"/>
      <c r="I118" s="23"/>
      <c r="J118" s="23"/>
      <c r="K118" s="23"/>
      <c r="L118" s="23"/>
      <c r="M118" s="23"/>
      <c r="N118" s="23"/>
      <c r="O118" s="23"/>
      <c r="P118" s="23"/>
      <c r="Q118" s="23"/>
      <c r="R118" s="23"/>
      <c r="S118" s="23"/>
      <c r="T118" s="23"/>
      <c r="U118" s="23"/>
      <c r="AC118" s="23"/>
      <c r="AP118" s="23"/>
    </row>
    <row r="119" spans="4:42" x14ac:dyDescent="0.25">
      <c r="D119" s="23"/>
      <c r="E119" s="23"/>
      <c r="F119" s="23"/>
      <c r="G119" s="23"/>
      <c r="H119" s="23"/>
      <c r="I119" s="23"/>
      <c r="J119" s="23"/>
      <c r="K119" s="23"/>
      <c r="L119" s="23"/>
      <c r="M119" s="23"/>
      <c r="N119" s="23"/>
      <c r="O119" s="23"/>
      <c r="P119" s="23"/>
      <c r="Q119" s="23"/>
      <c r="R119" s="23"/>
      <c r="S119" s="23"/>
      <c r="T119" s="23"/>
      <c r="U119" s="23"/>
      <c r="AC119" s="23"/>
      <c r="AP119" s="23"/>
    </row>
    <row r="120" spans="4:42" x14ac:dyDescent="0.25">
      <c r="D120" s="23"/>
      <c r="E120" s="23"/>
      <c r="F120" s="23"/>
      <c r="G120" s="23"/>
      <c r="H120" s="23"/>
      <c r="I120" s="23"/>
      <c r="J120" s="23"/>
      <c r="K120" s="23"/>
      <c r="L120" s="23"/>
      <c r="M120" s="23"/>
      <c r="N120" s="23"/>
      <c r="O120" s="23"/>
      <c r="P120" s="23"/>
      <c r="Q120" s="23"/>
      <c r="R120" s="23"/>
      <c r="S120" s="23"/>
      <c r="T120" s="23"/>
      <c r="U120" s="23"/>
      <c r="AC120" s="23"/>
      <c r="AP120" s="23"/>
    </row>
    <row r="121" spans="4:42" x14ac:dyDescent="0.25">
      <c r="D121" s="23"/>
      <c r="E121" s="23"/>
      <c r="F121" s="23"/>
      <c r="G121" s="23"/>
      <c r="H121" s="23"/>
      <c r="I121" s="23"/>
      <c r="J121" s="23"/>
      <c r="K121" s="23"/>
      <c r="L121" s="23"/>
      <c r="M121" s="23"/>
      <c r="N121" s="23"/>
      <c r="O121" s="23"/>
      <c r="P121" s="23"/>
      <c r="Q121" s="23"/>
      <c r="R121" s="23"/>
      <c r="S121" s="23"/>
      <c r="T121" s="23"/>
      <c r="U121" s="23"/>
      <c r="AC121" s="23"/>
      <c r="AP121" s="23"/>
    </row>
    <row r="122" spans="4:42" x14ac:dyDescent="0.25">
      <c r="D122" s="23"/>
      <c r="E122" s="23"/>
      <c r="F122" s="23"/>
      <c r="G122" s="23"/>
      <c r="H122" s="23"/>
      <c r="I122" s="23"/>
      <c r="J122" s="23"/>
      <c r="K122" s="23"/>
      <c r="L122" s="23"/>
      <c r="M122" s="23"/>
      <c r="N122" s="23"/>
      <c r="O122" s="23"/>
      <c r="P122" s="23"/>
      <c r="Q122" s="23"/>
      <c r="R122" s="23"/>
      <c r="S122" s="23"/>
      <c r="T122" s="23"/>
      <c r="U122" s="23"/>
      <c r="AC122" s="23"/>
      <c r="AP122" s="23"/>
    </row>
    <row r="123" spans="4:42" x14ac:dyDescent="0.25">
      <c r="D123" s="23"/>
      <c r="E123" s="23"/>
      <c r="F123" s="23"/>
      <c r="G123" s="23"/>
      <c r="H123" s="23"/>
      <c r="I123" s="23"/>
      <c r="J123" s="23"/>
      <c r="K123" s="23"/>
      <c r="L123" s="23"/>
      <c r="M123" s="23"/>
      <c r="N123" s="23"/>
      <c r="O123" s="23"/>
      <c r="P123" s="23"/>
      <c r="Q123" s="23"/>
      <c r="R123" s="23"/>
      <c r="S123" s="23"/>
      <c r="T123" s="23"/>
      <c r="U123" s="23"/>
      <c r="AC123" s="23"/>
      <c r="AP123" s="23"/>
    </row>
    <row r="124" spans="4:42" x14ac:dyDescent="0.25">
      <c r="D124" s="23"/>
      <c r="E124" s="23"/>
      <c r="F124" s="23"/>
      <c r="G124" s="23"/>
      <c r="H124" s="23"/>
      <c r="I124" s="23"/>
      <c r="J124" s="23"/>
      <c r="K124" s="23"/>
      <c r="L124" s="23"/>
      <c r="M124" s="23"/>
      <c r="N124" s="23"/>
      <c r="O124" s="23"/>
      <c r="P124" s="23"/>
      <c r="Q124" s="23"/>
      <c r="R124" s="23"/>
      <c r="S124" s="23"/>
      <c r="T124" s="23"/>
      <c r="U124" s="23"/>
      <c r="AC124" s="23"/>
      <c r="AP124" s="23"/>
    </row>
    <row r="125" spans="4:42" x14ac:dyDescent="0.25">
      <c r="D125" s="23"/>
      <c r="E125" s="23"/>
      <c r="F125" s="23"/>
      <c r="G125" s="23"/>
      <c r="H125" s="23"/>
      <c r="I125" s="23"/>
      <c r="J125" s="23"/>
      <c r="K125" s="23"/>
      <c r="L125" s="23"/>
      <c r="M125" s="23"/>
      <c r="N125" s="23"/>
      <c r="O125" s="23"/>
      <c r="P125" s="23"/>
      <c r="Q125" s="23"/>
      <c r="R125" s="23"/>
      <c r="S125" s="23"/>
      <c r="T125" s="23"/>
      <c r="U125" s="23"/>
      <c r="AC125" s="23"/>
      <c r="AP125" s="23"/>
    </row>
    <row r="126" spans="4:42" x14ac:dyDescent="0.25">
      <c r="D126" s="23"/>
      <c r="E126" s="23"/>
      <c r="F126" s="23"/>
      <c r="G126" s="23"/>
      <c r="H126" s="23"/>
      <c r="I126" s="23"/>
      <c r="J126" s="23"/>
      <c r="K126" s="23"/>
      <c r="L126" s="23"/>
      <c r="M126" s="23"/>
      <c r="N126" s="23"/>
      <c r="O126" s="23"/>
      <c r="P126" s="23"/>
      <c r="Q126" s="23"/>
      <c r="R126" s="23"/>
      <c r="S126" s="23"/>
      <c r="T126" s="23"/>
      <c r="U126" s="23"/>
      <c r="AC126" s="23"/>
      <c r="AP126" s="23"/>
    </row>
    <row r="127" spans="4:42" x14ac:dyDescent="0.25">
      <c r="D127" s="23"/>
      <c r="E127" s="23"/>
      <c r="F127" s="23"/>
      <c r="G127" s="23"/>
      <c r="H127" s="23"/>
      <c r="I127" s="23"/>
      <c r="J127" s="23"/>
      <c r="K127" s="23"/>
      <c r="L127" s="23"/>
      <c r="M127" s="23"/>
      <c r="N127" s="23"/>
      <c r="O127" s="23"/>
      <c r="P127" s="23"/>
      <c r="Q127" s="23"/>
      <c r="R127" s="23"/>
      <c r="S127" s="23"/>
      <c r="T127" s="23"/>
      <c r="U127" s="23"/>
      <c r="AC127" s="23"/>
      <c r="AP127" s="23"/>
    </row>
    <row r="128" spans="4:42" x14ac:dyDescent="0.25">
      <c r="D128" s="23"/>
      <c r="E128" s="23"/>
      <c r="F128" s="23"/>
      <c r="G128" s="23"/>
      <c r="H128" s="23"/>
      <c r="I128" s="23"/>
      <c r="J128" s="23"/>
      <c r="K128" s="23"/>
      <c r="L128" s="23"/>
      <c r="M128" s="23"/>
      <c r="N128" s="23"/>
      <c r="O128" s="23"/>
      <c r="P128" s="23"/>
      <c r="Q128" s="23"/>
      <c r="R128" s="23"/>
      <c r="S128" s="23"/>
      <c r="T128" s="23"/>
      <c r="U128" s="23"/>
      <c r="AC128" s="23"/>
      <c r="AP128" s="23"/>
    </row>
    <row r="129" spans="4:42" x14ac:dyDescent="0.25">
      <c r="D129" s="23"/>
      <c r="E129" s="23"/>
      <c r="F129" s="23"/>
      <c r="G129" s="23"/>
      <c r="H129" s="23"/>
      <c r="I129" s="23"/>
      <c r="J129" s="23"/>
      <c r="K129" s="23"/>
      <c r="L129" s="23"/>
      <c r="M129" s="23"/>
      <c r="N129" s="23"/>
      <c r="O129" s="23"/>
      <c r="P129" s="23"/>
      <c r="Q129" s="23"/>
      <c r="R129" s="23"/>
      <c r="S129" s="23"/>
      <c r="T129" s="23"/>
      <c r="U129" s="23"/>
      <c r="AC129" s="23"/>
      <c r="AP129" s="23"/>
    </row>
    <row r="130" spans="4:42" x14ac:dyDescent="0.25">
      <c r="D130" s="23"/>
      <c r="E130" s="23"/>
      <c r="F130" s="23"/>
      <c r="G130" s="23"/>
      <c r="H130" s="23"/>
      <c r="I130" s="23"/>
      <c r="J130" s="23"/>
      <c r="K130" s="23"/>
      <c r="L130" s="23"/>
      <c r="M130" s="23"/>
      <c r="N130" s="23"/>
      <c r="O130" s="23"/>
      <c r="P130" s="23"/>
      <c r="Q130" s="23"/>
      <c r="R130" s="23"/>
      <c r="S130" s="23"/>
      <c r="T130" s="23"/>
      <c r="U130" s="23"/>
      <c r="AC130" s="23"/>
      <c r="AP130" s="23"/>
    </row>
    <row r="131" spans="4:42" x14ac:dyDescent="0.25">
      <c r="D131" s="23"/>
      <c r="E131" s="23"/>
      <c r="F131" s="23"/>
      <c r="G131" s="23"/>
      <c r="H131" s="23"/>
      <c r="I131" s="23"/>
      <c r="J131" s="23"/>
      <c r="K131" s="23"/>
      <c r="L131" s="23"/>
      <c r="M131" s="23"/>
      <c r="N131" s="23"/>
      <c r="O131" s="23"/>
      <c r="P131" s="23"/>
      <c r="Q131" s="23"/>
      <c r="R131" s="23"/>
      <c r="S131" s="23"/>
      <c r="T131" s="23"/>
      <c r="U131" s="23"/>
      <c r="AC131" s="23"/>
      <c r="AP131" s="23"/>
    </row>
    <row r="132" spans="4:42" x14ac:dyDescent="0.25">
      <c r="D132" s="23"/>
      <c r="E132" s="23"/>
      <c r="F132" s="23"/>
      <c r="G132" s="23"/>
      <c r="H132" s="23"/>
      <c r="I132" s="23"/>
      <c r="J132" s="23"/>
      <c r="K132" s="23"/>
      <c r="L132" s="23"/>
      <c r="M132" s="23"/>
      <c r="N132" s="23"/>
      <c r="O132" s="23"/>
      <c r="P132" s="23"/>
      <c r="Q132" s="23"/>
      <c r="R132" s="23"/>
      <c r="S132" s="23"/>
      <c r="T132" s="23"/>
      <c r="U132" s="23"/>
      <c r="AC132" s="23"/>
      <c r="AP132" s="23"/>
    </row>
    <row r="133" spans="4:42" x14ac:dyDescent="0.25">
      <c r="D133" s="23"/>
      <c r="E133" s="23"/>
      <c r="F133" s="23"/>
      <c r="G133" s="23"/>
      <c r="H133" s="23"/>
      <c r="I133" s="23"/>
      <c r="J133" s="23"/>
      <c r="K133" s="23"/>
      <c r="L133" s="23"/>
      <c r="M133" s="23"/>
      <c r="N133" s="23"/>
      <c r="O133" s="23"/>
      <c r="P133" s="23"/>
      <c r="Q133" s="23"/>
      <c r="R133" s="23"/>
      <c r="S133" s="23"/>
      <c r="T133" s="23"/>
      <c r="U133" s="23"/>
      <c r="AC133" s="23"/>
      <c r="AP133" s="23"/>
    </row>
    <row r="134" spans="4:42" x14ac:dyDescent="0.25">
      <c r="D134" s="23"/>
      <c r="E134" s="23"/>
      <c r="F134" s="23"/>
      <c r="G134" s="23"/>
      <c r="H134" s="23"/>
      <c r="I134" s="23"/>
      <c r="J134" s="23"/>
      <c r="K134" s="23"/>
      <c r="L134" s="23"/>
      <c r="M134" s="23"/>
      <c r="N134" s="23"/>
      <c r="O134" s="23"/>
      <c r="P134" s="23"/>
      <c r="Q134" s="23"/>
      <c r="R134" s="23"/>
      <c r="S134" s="23"/>
      <c r="T134" s="23"/>
      <c r="U134" s="23"/>
      <c r="AC134" s="23"/>
      <c r="AP134" s="23"/>
    </row>
    <row r="135" spans="4:42" x14ac:dyDescent="0.25">
      <c r="D135" s="23"/>
      <c r="E135" s="23"/>
      <c r="F135" s="23"/>
      <c r="G135" s="23"/>
      <c r="H135" s="23"/>
      <c r="I135" s="23"/>
      <c r="J135" s="23"/>
      <c r="K135" s="23"/>
      <c r="L135" s="23"/>
      <c r="M135" s="23"/>
      <c r="N135" s="23"/>
      <c r="O135" s="23"/>
      <c r="P135" s="23"/>
      <c r="Q135" s="23"/>
      <c r="R135" s="23"/>
      <c r="S135" s="23"/>
      <c r="T135" s="23"/>
      <c r="U135" s="23"/>
      <c r="AC135" s="23"/>
      <c r="AP135" s="23"/>
    </row>
    <row r="136" spans="4:42" x14ac:dyDescent="0.25">
      <c r="D136" s="23"/>
      <c r="E136" s="23"/>
      <c r="F136" s="23"/>
      <c r="G136" s="23"/>
      <c r="H136" s="23"/>
      <c r="I136" s="23"/>
      <c r="J136" s="23"/>
      <c r="K136" s="23"/>
      <c r="L136" s="23"/>
      <c r="M136" s="23"/>
      <c r="N136" s="23"/>
      <c r="O136" s="23"/>
      <c r="P136" s="23"/>
      <c r="Q136" s="23"/>
      <c r="R136" s="23"/>
      <c r="S136" s="23"/>
      <c r="T136" s="23"/>
      <c r="U136" s="23"/>
      <c r="AC136" s="23"/>
      <c r="AP136" s="23"/>
    </row>
    <row r="137" spans="4:42" x14ac:dyDescent="0.25">
      <c r="D137" s="23"/>
      <c r="E137" s="23"/>
      <c r="F137" s="23"/>
      <c r="G137" s="23"/>
      <c r="H137" s="23"/>
      <c r="I137" s="23"/>
      <c r="J137" s="23"/>
      <c r="K137" s="23"/>
      <c r="L137" s="23"/>
      <c r="M137" s="23"/>
      <c r="N137" s="23"/>
      <c r="O137" s="23"/>
      <c r="P137" s="23"/>
      <c r="Q137" s="23"/>
      <c r="R137" s="23"/>
      <c r="S137" s="23"/>
      <c r="T137" s="23"/>
      <c r="U137" s="23"/>
      <c r="AC137" s="23"/>
      <c r="AP137" s="23"/>
    </row>
    <row r="138" spans="4:42" x14ac:dyDescent="0.25">
      <c r="D138" s="23"/>
      <c r="E138" s="23"/>
      <c r="F138" s="23"/>
      <c r="G138" s="23"/>
      <c r="H138" s="23"/>
      <c r="I138" s="23"/>
      <c r="J138" s="23"/>
      <c r="K138" s="23"/>
      <c r="L138" s="23"/>
      <c r="M138" s="23"/>
      <c r="N138" s="23"/>
      <c r="O138" s="23"/>
      <c r="P138" s="23"/>
      <c r="Q138" s="23"/>
      <c r="R138" s="23"/>
      <c r="S138" s="23"/>
      <c r="T138" s="23"/>
      <c r="U138" s="23"/>
      <c r="AC138" s="23"/>
      <c r="AP138" s="23"/>
    </row>
    <row r="139" spans="4:42" x14ac:dyDescent="0.25">
      <c r="D139" s="23"/>
      <c r="E139" s="23"/>
      <c r="F139" s="23"/>
      <c r="G139" s="23"/>
      <c r="H139" s="23"/>
      <c r="I139" s="23"/>
      <c r="J139" s="23"/>
      <c r="K139" s="23"/>
      <c r="L139" s="23"/>
      <c r="M139" s="23"/>
      <c r="N139" s="23"/>
      <c r="O139" s="23"/>
      <c r="P139" s="23"/>
      <c r="Q139" s="23"/>
      <c r="R139" s="23"/>
      <c r="S139" s="23"/>
      <c r="T139" s="23"/>
      <c r="U139" s="23"/>
      <c r="AC139" s="23"/>
      <c r="AP139" s="23"/>
    </row>
    <row r="140" spans="4:42" x14ac:dyDescent="0.25">
      <c r="D140" s="23"/>
      <c r="E140" s="23"/>
      <c r="F140" s="23"/>
      <c r="G140" s="23"/>
      <c r="H140" s="23"/>
      <c r="I140" s="23"/>
      <c r="J140" s="23"/>
      <c r="K140" s="23"/>
      <c r="L140" s="23"/>
      <c r="M140" s="23"/>
      <c r="N140" s="23"/>
      <c r="O140" s="23"/>
      <c r="P140" s="23"/>
      <c r="Q140" s="23"/>
      <c r="R140" s="23"/>
      <c r="S140" s="23"/>
      <c r="T140" s="23"/>
      <c r="U140" s="23"/>
      <c r="AC140" s="23"/>
      <c r="AP140" s="23"/>
    </row>
    <row r="141" spans="4:42" x14ac:dyDescent="0.25">
      <c r="D141" s="23"/>
      <c r="E141" s="23"/>
      <c r="F141" s="23"/>
      <c r="G141" s="23"/>
      <c r="H141" s="23"/>
      <c r="I141" s="23"/>
      <c r="J141" s="23"/>
      <c r="K141" s="23"/>
      <c r="L141" s="23"/>
      <c r="M141" s="23"/>
      <c r="N141" s="23"/>
      <c r="O141" s="23"/>
      <c r="P141" s="23"/>
      <c r="Q141" s="23"/>
      <c r="R141" s="23"/>
      <c r="S141" s="23"/>
      <c r="T141" s="23"/>
      <c r="U141" s="23"/>
      <c r="AC141" s="23"/>
      <c r="AP141" s="23"/>
    </row>
    <row r="142" spans="4:42" x14ac:dyDescent="0.25">
      <c r="D142" s="23"/>
      <c r="E142" s="23"/>
      <c r="F142" s="23"/>
      <c r="G142" s="23"/>
      <c r="H142" s="23"/>
      <c r="I142" s="23"/>
      <c r="J142" s="23"/>
      <c r="K142" s="23"/>
      <c r="L142" s="23"/>
      <c r="M142" s="23"/>
      <c r="N142" s="23"/>
      <c r="O142" s="23"/>
      <c r="P142" s="23"/>
      <c r="Q142" s="23"/>
      <c r="R142" s="23"/>
      <c r="S142" s="23"/>
      <c r="T142" s="23"/>
      <c r="U142" s="23"/>
      <c r="AC142" s="23"/>
      <c r="AP142" s="23"/>
    </row>
    <row r="143" spans="4:42" x14ac:dyDescent="0.25">
      <c r="D143" s="23"/>
      <c r="E143" s="23"/>
      <c r="F143" s="23"/>
      <c r="G143" s="23"/>
      <c r="H143" s="23"/>
      <c r="I143" s="23"/>
      <c r="J143" s="23"/>
      <c r="K143" s="23"/>
      <c r="L143" s="23"/>
      <c r="M143" s="23"/>
      <c r="N143" s="23"/>
      <c r="O143" s="23"/>
      <c r="P143" s="23"/>
      <c r="Q143" s="23"/>
      <c r="R143" s="23"/>
      <c r="S143" s="23"/>
      <c r="T143" s="23"/>
      <c r="U143" s="23"/>
      <c r="AC143" s="23"/>
      <c r="AP143" s="23"/>
    </row>
    <row r="144" spans="4:42" x14ac:dyDescent="0.25">
      <c r="D144" s="23"/>
      <c r="E144" s="23"/>
      <c r="F144" s="23"/>
      <c r="G144" s="23"/>
      <c r="H144" s="23"/>
      <c r="I144" s="23"/>
      <c r="J144" s="23"/>
      <c r="K144" s="23"/>
      <c r="L144" s="23"/>
      <c r="M144" s="23"/>
      <c r="N144" s="23"/>
      <c r="O144" s="23"/>
      <c r="P144" s="23"/>
      <c r="Q144" s="23"/>
      <c r="R144" s="23"/>
      <c r="S144" s="23"/>
      <c r="T144" s="23"/>
      <c r="U144" s="23"/>
      <c r="AC144" s="23"/>
      <c r="AP144" s="23"/>
    </row>
    <row r="145" spans="4:42" x14ac:dyDescent="0.25">
      <c r="D145" s="23"/>
      <c r="E145" s="23"/>
      <c r="F145" s="23"/>
      <c r="G145" s="23"/>
      <c r="H145" s="23"/>
      <c r="I145" s="23"/>
      <c r="J145" s="23"/>
      <c r="K145" s="23"/>
      <c r="L145" s="23"/>
      <c r="M145" s="23"/>
      <c r="N145" s="23"/>
      <c r="O145" s="23"/>
      <c r="P145" s="23"/>
      <c r="Q145" s="23"/>
      <c r="R145" s="23"/>
      <c r="S145" s="23"/>
      <c r="T145" s="23"/>
      <c r="U145" s="23"/>
      <c r="AC145" s="23"/>
      <c r="AP145" s="23"/>
    </row>
    <row r="146" spans="4:42" x14ac:dyDescent="0.25">
      <c r="D146" s="23"/>
      <c r="E146" s="23"/>
      <c r="F146" s="23"/>
      <c r="G146" s="23"/>
      <c r="H146" s="23"/>
      <c r="I146" s="23"/>
      <c r="J146" s="23"/>
      <c r="K146" s="23"/>
      <c r="L146" s="23"/>
      <c r="M146" s="23"/>
      <c r="N146" s="23"/>
      <c r="O146" s="23"/>
      <c r="P146" s="23"/>
      <c r="Q146" s="23"/>
      <c r="R146" s="23"/>
      <c r="S146" s="23"/>
      <c r="T146" s="23"/>
      <c r="U146" s="23"/>
      <c r="AC146" s="23"/>
      <c r="AP146" s="23"/>
    </row>
    <row r="147" spans="4:42" x14ac:dyDescent="0.25">
      <c r="D147" s="23"/>
      <c r="E147" s="23"/>
      <c r="F147" s="23"/>
      <c r="G147" s="23"/>
      <c r="H147" s="23"/>
      <c r="I147" s="23"/>
      <c r="J147" s="23"/>
      <c r="K147" s="23"/>
      <c r="L147" s="23"/>
      <c r="M147" s="23"/>
      <c r="N147" s="23"/>
      <c r="O147" s="23"/>
      <c r="P147" s="23"/>
      <c r="Q147" s="23"/>
      <c r="R147" s="23"/>
      <c r="S147" s="23"/>
      <c r="T147" s="23"/>
      <c r="U147" s="23"/>
      <c r="AC147" s="23"/>
      <c r="AP147" s="23"/>
    </row>
    <row r="148" spans="4:42" x14ac:dyDescent="0.25">
      <c r="D148" s="23"/>
      <c r="E148" s="23"/>
      <c r="F148" s="23"/>
      <c r="G148" s="23"/>
      <c r="H148" s="23"/>
      <c r="I148" s="23"/>
      <c r="J148" s="23"/>
      <c r="K148" s="23"/>
      <c r="L148" s="23"/>
      <c r="M148" s="23"/>
      <c r="N148" s="23"/>
      <c r="O148" s="23"/>
      <c r="P148" s="23"/>
      <c r="Q148" s="23"/>
      <c r="R148" s="23"/>
      <c r="S148" s="23"/>
      <c r="T148" s="23"/>
      <c r="U148" s="23"/>
      <c r="AC148" s="23"/>
      <c r="AP148" s="23"/>
    </row>
    <row r="149" spans="4:42" x14ac:dyDescent="0.25">
      <c r="D149" s="23"/>
      <c r="E149" s="23"/>
      <c r="F149" s="23"/>
      <c r="G149" s="23"/>
      <c r="H149" s="23"/>
      <c r="I149" s="23"/>
      <c r="J149" s="23"/>
      <c r="K149" s="23"/>
      <c r="L149" s="23"/>
      <c r="M149" s="23"/>
      <c r="N149" s="23"/>
      <c r="O149" s="23"/>
      <c r="P149" s="23"/>
      <c r="Q149" s="23"/>
      <c r="R149" s="23"/>
      <c r="S149" s="23"/>
      <c r="T149" s="23"/>
      <c r="U149" s="23"/>
      <c r="AC149" s="23"/>
      <c r="AP149" s="23"/>
    </row>
    <row r="150" spans="4:42" x14ac:dyDescent="0.25">
      <c r="D150" s="23"/>
      <c r="E150" s="23"/>
      <c r="F150" s="23"/>
      <c r="G150" s="23"/>
      <c r="H150" s="23"/>
      <c r="I150" s="23"/>
      <c r="J150" s="23"/>
      <c r="K150" s="23"/>
      <c r="L150" s="23"/>
      <c r="M150" s="23"/>
      <c r="N150" s="23"/>
      <c r="O150" s="23"/>
      <c r="P150" s="23"/>
      <c r="Q150" s="23"/>
      <c r="R150" s="23"/>
      <c r="S150" s="23"/>
      <c r="T150" s="23"/>
      <c r="U150" s="23"/>
      <c r="AC150" s="23"/>
      <c r="AP150" s="23"/>
    </row>
    <row r="151" spans="4:42" x14ac:dyDescent="0.25">
      <c r="D151" s="23"/>
      <c r="E151" s="23"/>
      <c r="F151" s="23"/>
      <c r="G151" s="23"/>
      <c r="H151" s="23"/>
      <c r="I151" s="23"/>
      <c r="J151" s="23"/>
      <c r="K151" s="23"/>
      <c r="L151" s="23"/>
      <c r="M151" s="23"/>
      <c r="N151" s="23"/>
      <c r="O151" s="23"/>
      <c r="P151" s="23"/>
      <c r="Q151" s="23"/>
      <c r="R151" s="23"/>
      <c r="S151" s="23"/>
      <c r="T151" s="23"/>
      <c r="U151" s="23"/>
      <c r="AC151" s="23"/>
      <c r="AP151" s="23"/>
    </row>
    <row r="152" spans="4:42" x14ac:dyDescent="0.25">
      <c r="D152" s="23"/>
      <c r="E152" s="23"/>
      <c r="F152" s="23"/>
      <c r="G152" s="23"/>
      <c r="H152" s="23"/>
      <c r="I152" s="23"/>
      <c r="J152" s="23"/>
      <c r="K152" s="23"/>
      <c r="L152" s="23"/>
      <c r="M152" s="23"/>
      <c r="N152" s="23"/>
      <c r="O152" s="23"/>
      <c r="P152" s="23"/>
      <c r="Q152" s="23"/>
      <c r="R152" s="23"/>
      <c r="S152" s="23"/>
      <c r="T152" s="23"/>
      <c r="U152" s="23"/>
      <c r="AC152" s="23"/>
      <c r="AP152" s="23"/>
    </row>
    <row r="153" spans="4:42" x14ac:dyDescent="0.25">
      <c r="D153" s="23"/>
      <c r="E153" s="23"/>
      <c r="F153" s="23"/>
      <c r="G153" s="23"/>
      <c r="H153" s="23"/>
      <c r="I153" s="23"/>
      <c r="J153" s="23"/>
      <c r="K153" s="23"/>
      <c r="L153" s="23"/>
      <c r="M153" s="23"/>
      <c r="N153" s="23"/>
      <c r="O153" s="23"/>
      <c r="P153" s="23"/>
      <c r="Q153" s="23"/>
      <c r="R153" s="23"/>
      <c r="S153" s="23"/>
      <c r="T153" s="23"/>
      <c r="U153" s="23"/>
      <c r="AC153" s="23"/>
      <c r="AP153" s="23"/>
    </row>
    <row r="154" spans="4:42" x14ac:dyDescent="0.25">
      <c r="D154" s="23"/>
      <c r="E154" s="23"/>
      <c r="F154" s="23"/>
      <c r="G154" s="23"/>
      <c r="H154" s="23"/>
      <c r="I154" s="23"/>
      <c r="J154" s="23"/>
      <c r="K154" s="23"/>
      <c r="L154" s="23"/>
      <c r="M154" s="23"/>
      <c r="N154" s="23"/>
      <c r="O154" s="23"/>
      <c r="P154" s="23"/>
      <c r="Q154" s="23"/>
      <c r="R154" s="23"/>
      <c r="S154" s="23"/>
      <c r="T154" s="23"/>
      <c r="U154" s="23"/>
      <c r="AC154" s="23"/>
      <c r="AP154" s="23"/>
    </row>
    <row r="155" spans="4:42" x14ac:dyDescent="0.25">
      <c r="D155" s="23"/>
      <c r="E155" s="23"/>
      <c r="F155" s="23"/>
      <c r="G155" s="23"/>
      <c r="H155" s="23"/>
      <c r="I155" s="23"/>
      <c r="J155" s="23"/>
      <c r="K155" s="23"/>
      <c r="L155" s="23"/>
      <c r="M155" s="23"/>
      <c r="N155" s="23"/>
      <c r="O155" s="23"/>
      <c r="P155" s="23"/>
      <c r="Q155" s="23"/>
      <c r="R155" s="23"/>
      <c r="S155" s="23"/>
      <c r="T155" s="23"/>
      <c r="U155" s="23"/>
      <c r="AC155" s="23"/>
      <c r="AP155" s="23"/>
    </row>
    <row r="156" spans="4:42" x14ac:dyDescent="0.25">
      <c r="D156" s="23"/>
      <c r="E156" s="23"/>
      <c r="F156" s="23"/>
      <c r="G156" s="23"/>
      <c r="H156" s="23"/>
      <c r="I156" s="23"/>
      <c r="J156" s="23"/>
      <c r="K156" s="23"/>
      <c r="L156" s="23"/>
      <c r="M156" s="23"/>
      <c r="N156" s="23"/>
      <c r="O156" s="23"/>
      <c r="P156" s="23"/>
      <c r="Q156" s="23"/>
      <c r="R156" s="23"/>
      <c r="S156" s="23"/>
      <c r="T156" s="23"/>
      <c r="U156" s="23"/>
      <c r="AC156" s="23"/>
      <c r="AP156" s="23"/>
    </row>
    <row r="157" spans="4:42" x14ac:dyDescent="0.25">
      <c r="D157" s="23"/>
      <c r="E157" s="23"/>
      <c r="F157" s="23"/>
      <c r="G157" s="23"/>
      <c r="H157" s="23"/>
      <c r="I157" s="23"/>
      <c r="J157" s="23"/>
      <c r="K157" s="23"/>
      <c r="L157" s="23"/>
      <c r="M157" s="23"/>
      <c r="N157" s="23"/>
      <c r="O157" s="23"/>
      <c r="P157" s="23"/>
      <c r="Q157" s="23"/>
      <c r="R157" s="23"/>
      <c r="S157" s="23"/>
      <c r="T157" s="23"/>
      <c r="U157" s="23"/>
      <c r="AC157" s="23"/>
      <c r="AP157" s="23"/>
    </row>
    <row r="158" spans="4:42" x14ac:dyDescent="0.25">
      <c r="D158" s="23"/>
      <c r="E158" s="23"/>
      <c r="F158" s="23"/>
      <c r="G158" s="23"/>
      <c r="H158" s="23"/>
      <c r="I158" s="23"/>
      <c r="J158" s="23"/>
      <c r="K158" s="23"/>
      <c r="L158" s="23"/>
      <c r="M158" s="23"/>
      <c r="N158" s="23"/>
      <c r="O158" s="23"/>
      <c r="P158" s="23"/>
      <c r="Q158" s="23"/>
      <c r="R158" s="23"/>
      <c r="S158" s="23"/>
      <c r="T158" s="23"/>
      <c r="U158" s="23"/>
      <c r="AC158" s="23"/>
      <c r="AP158" s="23"/>
    </row>
    <row r="159" spans="4:42" x14ac:dyDescent="0.25">
      <c r="D159" s="23"/>
      <c r="E159" s="23"/>
      <c r="F159" s="23"/>
      <c r="G159" s="23"/>
      <c r="H159" s="23"/>
      <c r="I159" s="23"/>
      <c r="J159" s="23"/>
      <c r="K159" s="23"/>
      <c r="L159" s="23"/>
      <c r="M159" s="23"/>
      <c r="N159" s="23"/>
      <c r="O159" s="23"/>
      <c r="P159" s="23"/>
      <c r="Q159" s="23"/>
      <c r="R159" s="23"/>
      <c r="S159" s="23"/>
      <c r="T159" s="23"/>
      <c r="U159" s="23"/>
      <c r="AC159" s="23"/>
      <c r="AP159" s="23"/>
    </row>
    <row r="160" spans="4:42" x14ac:dyDescent="0.25">
      <c r="D160" s="23"/>
      <c r="E160" s="23"/>
      <c r="F160" s="23"/>
      <c r="G160" s="23"/>
      <c r="H160" s="23"/>
      <c r="I160" s="23"/>
      <c r="J160" s="23"/>
      <c r="K160" s="23"/>
      <c r="L160" s="23"/>
      <c r="M160" s="23"/>
      <c r="N160" s="23"/>
      <c r="O160" s="23"/>
      <c r="P160" s="23"/>
      <c r="Q160" s="23"/>
      <c r="R160" s="23"/>
      <c r="S160" s="23"/>
      <c r="T160" s="23"/>
      <c r="U160" s="23"/>
      <c r="AC160" s="23"/>
      <c r="AP160" s="23"/>
    </row>
    <row r="161" spans="4:42" x14ac:dyDescent="0.25">
      <c r="D161" s="23"/>
      <c r="E161" s="23"/>
      <c r="F161" s="23"/>
      <c r="G161" s="23"/>
      <c r="H161" s="23"/>
      <c r="I161" s="23"/>
      <c r="J161" s="23"/>
      <c r="K161" s="23"/>
      <c r="L161" s="23"/>
      <c r="M161" s="23"/>
      <c r="N161" s="23"/>
      <c r="O161" s="23"/>
      <c r="P161" s="23"/>
      <c r="Q161" s="23"/>
      <c r="R161" s="23"/>
      <c r="S161" s="23"/>
      <c r="T161" s="23"/>
      <c r="U161" s="23"/>
      <c r="AC161" s="23"/>
      <c r="AP161" s="23"/>
    </row>
  </sheetData>
  <mergeCells count="5">
    <mergeCell ref="A2:C2"/>
    <mergeCell ref="A9:C9"/>
    <mergeCell ref="A20:C20"/>
    <mergeCell ref="A23:C23"/>
    <mergeCell ref="A28:C28"/>
  </mergeCells>
  <conditionalFormatting sqref="Q32:AB32 D32:O32">
    <cfRule type="cellIs" dxfId="6" priority="5" operator="lessThan">
      <formula>$C$34</formula>
    </cfRule>
  </conditionalFormatting>
  <conditionalFormatting sqref="AD32:AO32">
    <cfRule type="cellIs" dxfId="5" priority="4" operator="lessThan">
      <formula>$C$34</formula>
    </cfRule>
  </conditionalFormatting>
  <conditionalFormatting sqref="P32">
    <cfRule type="cellIs" dxfId="4" priority="3" operator="lessThan">
      <formula>$C$34</formula>
    </cfRule>
  </conditionalFormatting>
  <conditionalFormatting sqref="AC32">
    <cfRule type="cellIs" dxfId="3" priority="2" operator="lessThan">
      <formula>$C$34</formula>
    </cfRule>
  </conditionalFormatting>
  <conditionalFormatting sqref="AP32">
    <cfRule type="cellIs" dxfId="2" priority="1" operator="lessThan">
      <formula>$C$34</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D27"/>
  <sheetViews>
    <sheetView zoomScale="70" zoomScaleNormal="70" workbookViewId="0">
      <selection activeCell="G21" sqref="G21"/>
    </sheetView>
  </sheetViews>
  <sheetFormatPr defaultColWidth="10.69921875" defaultRowHeight="15.6" x14ac:dyDescent="0.3"/>
  <cols>
    <col min="1" max="1" width="28.8984375" bestFit="1" customWidth="1"/>
    <col min="2" max="4" width="11.296875" style="7" customWidth="1"/>
  </cols>
  <sheetData>
    <row r="1" spans="1:4" x14ac:dyDescent="0.3">
      <c r="A1" s="137" t="s">
        <v>97</v>
      </c>
      <c r="B1" s="137"/>
      <c r="C1" s="137"/>
      <c r="D1" s="137"/>
    </row>
    <row r="2" spans="1:4" x14ac:dyDescent="0.3">
      <c r="A2" s="137" t="s">
        <v>56</v>
      </c>
      <c r="B2" s="137"/>
      <c r="C2" s="137"/>
      <c r="D2" s="137"/>
    </row>
    <row r="5" spans="1:4" hidden="1" x14ac:dyDescent="0.3">
      <c r="A5" t="s">
        <v>80</v>
      </c>
      <c r="B5" s="55" t="s">
        <v>81</v>
      </c>
      <c r="C5" s="55" t="s">
        <v>82</v>
      </c>
      <c r="D5" s="55" t="s">
        <v>83</v>
      </c>
    </row>
    <row r="6" spans="1:4" x14ac:dyDescent="0.3">
      <c r="A6" s="1" t="s">
        <v>57</v>
      </c>
      <c r="B6" s="63" t="s">
        <v>69</v>
      </c>
      <c r="C6" s="63" t="s">
        <v>70</v>
      </c>
      <c r="D6" s="63" t="s">
        <v>71</v>
      </c>
    </row>
    <row r="7" spans="1:4" x14ac:dyDescent="0.3">
      <c r="A7" t="s">
        <v>58</v>
      </c>
    </row>
    <row r="8" spans="1:4" x14ac:dyDescent="0.3">
      <c r="A8" t="s">
        <v>67</v>
      </c>
      <c r="B8" s="7">
        <v>4259</v>
      </c>
      <c r="C8" s="7">
        <v>6167</v>
      </c>
      <c r="D8" s="7">
        <v>9452</v>
      </c>
    </row>
    <row r="9" spans="1:4" x14ac:dyDescent="0.3">
      <c r="A9" s="50" t="s">
        <v>59</v>
      </c>
      <c r="B9" s="51">
        <f>B8</f>
        <v>4259</v>
      </c>
      <c r="C9" s="51">
        <f t="shared" ref="C9:D9" si="0">C8</f>
        <v>6167</v>
      </c>
      <c r="D9" s="51">
        <f t="shared" si="0"/>
        <v>9452</v>
      </c>
    </row>
    <row r="11" spans="1:4" x14ac:dyDescent="0.3">
      <c r="A11" t="s">
        <v>61</v>
      </c>
    </row>
    <row r="12" spans="1:4" x14ac:dyDescent="0.3">
      <c r="A12" t="s">
        <v>62</v>
      </c>
      <c r="B12" s="7">
        <v>800</v>
      </c>
      <c r="C12" s="7">
        <f>B14</f>
        <v>533.32999999999993</v>
      </c>
      <c r="D12" s="7">
        <f>C14</f>
        <v>266.32999999999993</v>
      </c>
    </row>
    <row r="13" spans="1:4" x14ac:dyDescent="0.3">
      <c r="A13" t="s">
        <v>63</v>
      </c>
      <c r="B13" s="65">
        <v>-266.67</v>
      </c>
      <c r="C13" s="7">
        <v>-267</v>
      </c>
      <c r="D13" s="7">
        <v>-266</v>
      </c>
    </row>
    <row r="14" spans="1:4" x14ac:dyDescent="0.3">
      <c r="A14" s="50" t="s">
        <v>60</v>
      </c>
      <c r="B14" s="51">
        <f>SUM(B12:B13)</f>
        <v>533.32999999999993</v>
      </c>
      <c r="C14" s="51">
        <f>SUM(C12:C13)</f>
        <v>266.32999999999993</v>
      </c>
      <c r="D14" s="51">
        <f>SUM(D12:D13)</f>
        <v>0.32999999999992724</v>
      </c>
    </row>
    <row r="16" spans="1:4" x14ac:dyDescent="0.3">
      <c r="A16" s="53" t="s">
        <v>68</v>
      </c>
      <c r="B16" s="52">
        <f>B8+B14</f>
        <v>4792.33</v>
      </c>
      <c r="C16" s="52">
        <f>C8+C14</f>
        <v>6433.33</v>
      </c>
      <c r="D16" s="52">
        <f>D8+D14</f>
        <v>9452.33</v>
      </c>
    </row>
    <row r="17" spans="1:4" x14ac:dyDescent="0.3">
      <c r="B17" s="46"/>
      <c r="C17" s="46"/>
      <c r="D17" s="46"/>
    </row>
    <row r="18" spans="1:4" x14ac:dyDescent="0.3">
      <c r="A18" s="1" t="s">
        <v>64</v>
      </c>
    </row>
    <row r="19" spans="1:4" x14ac:dyDescent="0.3">
      <c r="A19" t="s">
        <v>65</v>
      </c>
    </row>
    <row r="20" spans="1:4" x14ac:dyDescent="0.3">
      <c r="A20" t="s">
        <v>66</v>
      </c>
    </row>
    <row r="21" spans="1:4" x14ac:dyDescent="0.3">
      <c r="A21" s="1" t="s">
        <v>78</v>
      </c>
      <c r="B21" s="49">
        <f>SUM(B19:B20)</f>
        <v>0</v>
      </c>
      <c r="C21" s="49">
        <f>SUM(C19:C20)</f>
        <v>0</v>
      </c>
      <c r="D21" s="49">
        <f>SUM(D19:D20)</f>
        <v>0</v>
      </c>
    </row>
    <row r="23" spans="1:4" x14ac:dyDescent="0.3">
      <c r="A23" s="1" t="s">
        <v>75</v>
      </c>
      <c r="B23" s="1"/>
      <c r="C23" s="1"/>
      <c r="D23" s="1"/>
    </row>
    <row r="24" spans="1:4" x14ac:dyDescent="0.3">
      <c r="A24" t="s">
        <v>111</v>
      </c>
      <c r="B24"/>
      <c r="C24"/>
      <c r="D24"/>
    </row>
    <row r="25" spans="1:4" x14ac:dyDescent="0.3">
      <c r="A25" s="1" t="s">
        <v>76</v>
      </c>
      <c r="B25" s="54">
        <f>B16</f>
        <v>4792.33</v>
      </c>
      <c r="C25" s="54">
        <f>C16</f>
        <v>6433.33</v>
      </c>
      <c r="D25" s="54">
        <f>D16</f>
        <v>9452.33</v>
      </c>
    </row>
    <row r="26" spans="1:4" x14ac:dyDescent="0.3">
      <c r="B26"/>
      <c r="C26"/>
      <c r="D26"/>
    </row>
    <row r="27" spans="1:4" ht="17.399999999999999" x14ac:dyDescent="0.45">
      <c r="A27" s="58" t="s">
        <v>77</v>
      </c>
      <c r="B27" s="59">
        <f>B21+B25</f>
        <v>4792.33</v>
      </c>
      <c r="C27" s="59">
        <f t="shared" ref="C27:D27" si="1">C21+C25</f>
        <v>6433.33</v>
      </c>
      <c r="D27" s="59">
        <f t="shared" si="1"/>
        <v>9452.33</v>
      </c>
    </row>
  </sheetData>
  <mergeCells count="2">
    <mergeCell ref="A1:D1"/>
    <mergeCell ref="A2:D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Costs </vt:lpstr>
      <vt:lpstr>Income Statement Year 1 </vt:lpstr>
      <vt:lpstr>Income Statement Year 2</vt:lpstr>
      <vt:lpstr>Income Statement Year 3</vt:lpstr>
      <vt:lpstr>Cash Flow Year 1-3 </vt:lpstr>
      <vt:lpstr>Balance Sheet Year 1-3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CARMELS</cp:lastModifiedBy>
  <dcterms:created xsi:type="dcterms:W3CDTF">2022-03-19T15:50:25Z</dcterms:created>
  <dcterms:modified xsi:type="dcterms:W3CDTF">2024-03-19T04:01:54Z</dcterms:modified>
</cp:coreProperties>
</file>